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dg03\Documents\Годовой отчет\2023\В Собрание, на сайт\Дополнительные материалы к проекту Решения по отчету за 2022 год\"/>
    </mc:Choice>
  </mc:AlternateContent>
  <bookViews>
    <workbookView xWindow="480" yWindow="437" windowWidth="25783" windowHeight="11717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24" i="1" l="1"/>
  <c r="D24" i="1"/>
  <c r="G23" i="1"/>
  <c r="H23" i="1"/>
  <c r="I23" i="1"/>
  <c r="J23" i="1"/>
  <c r="F24" i="1"/>
  <c r="E24" i="1"/>
  <c r="J24" i="1" l="1"/>
  <c r="H24" i="1"/>
  <c r="G24" i="1"/>
  <c r="I24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J7" i="1"/>
  <c r="H7" i="1" l="1"/>
  <c r="G7" i="1" l="1"/>
  <c r="J22" i="1" l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H21" i="1" l="1"/>
  <c r="G22" i="1" l="1"/>
  <c r="H22" i="1"/>
  <c r="G20" i="1" l="1"/>
  <c r="H20" i="1"/>
  <c r="G21" i="1"/>
  <c r="G19" i="1" l="1"/>
  <c r="G18" i="1"/>
  <c r="G17" i="1"/>
  <c r="G16" i="1"/>
  <c r="G15" i="1"/>
  <c r="G14" i="1"/>
  <c r="G13" i="1"/>
  <c r="G12" i="1"/>
  <c r="G11" i="1"/>
  <c r="G10" i="1"/>
  <c r="G9" i="1"/>
  <c r="G8" i="1"/>
  <c r="H19" i="1"/>
  <c r="H18" i="1"/>
  <c r="H17" i="1"/>
  <c r="H16" i="1"/>
  <c r="H15" i="1"/>
  <c r="H14" i="1"/>
  <c r="H13" i="1"/>
  <c r="H12" i="1"/>
  <c r="H11" i="1"/>
  <c r="H10" i="1"/>
  <c r="H9" i="1"/>
  <c r="H8" i="1"/>
</calcChain>
</file>

<file path=xl/sharedStrings.xml><?xml version="1.0" encoding="utf-8"?>
<sst xmlns="http://schemas.openxmlformats.org/spreadsheetml/2006/main" count="52" uniqueCount="52">
  <si>
    <t>тыс. руб.</t>
  </si>
  <si>
    <t>№</t>
  </si>
  <si>
    <t>ВСЕГО</t>
  </si>
  <si>
    <t xml:space="preserve">Наименование муниципальной программы </t>
  </si>
  <si>
    <t>Развитие инвестиционного потенциала в муниципальном образовании городской округ "Охинский"</t>
  </si>
  <si>
    <t>Развитие торговли в муниципальном образовании городской округ "Охинский"</t>
  </si>
  <si>
    <t>Фактическое исполнение составило 0 тыс. рублей,  в связи с отсутствием потребности.</t>
  </si>
  <si>
    <t xml:space="preserve">Формирование современной городской среды на территории муниципального образования городской округ "Охинский" </t>
  </si>
  <si>
    <t xml:space="preserve">Муниципальная программа муниципального образования городской округ "Охинский" "Развитие образования в муниципальном образовании городской округ "Охинский" </t>
  </si>
  <si>
    <t>Муниципальная программа муниципального образования городской округ "Охинский" "О противодействии коррупции в органах местного самоуправления муниципального образования городской округ "Охинский"</t>
  </si>
  <si>
    <t>Муниципальная программа муниципального образования городской округ "Охинский" "Обеспечение населения муниципального образования городской округ "Охинский" качественными услугами жилищно-коммунального хозяйства"</t>
  </si>
  <si>
    <t xml:space="preserve">Муниципальная программа "Развитие сельского хозяйства муниципального образования городской округ "Охинский" </t>
  </si>
  <si>
    <t xml:space="preserve">Муниципальная программа "Совершенствование системы управления муниципальным имуществом в муниципальном образовании городской округ "Охинский" </t>
  </si>
  <si>
    <t xml:space="preserve">Муниципальная программа муниципального образования городской округ "Охинский" "Защита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объектах" </t>
  </si>
  <si>
    <t xml:space="preserve">Муниципальная программа "Развитие культуры в муниципальном образовании городской округ "Охинский" </t>
  </si>
  <si>
    <t xml:space="preserve">Муниципальная программа муниципального образования городской округ "Охинский" "Управление муниципальными финансами муниципального образования городской  округ "Охинский" </t>
  </si>
  <si>
    <t xml:space="preserve">Муниципальная программа "Развитие физической культуры, спорта  и повышение эффективности молодежной политики в муниципальном образовании городской округ "Охинский" </t>
  </si>
  <si>
    <t>Муниципальная программа "Поддержка и развитие малого и среднего предпринимательства в муниципальном образовании городской округ "Охинский"</t>
  </si>
  <si>
    <t>Муниципальная программа "Обеспечение населения муниципального образования городской округ "Охинский" качественным жильем"</t>
  </si>
  <si>
    <t>Совершенствование и развитие дорожного хозяйства, повышение безопасности дорожного движения в муниципальном образовании городской округ "Охинский"</t>
  </si>
  <si>
    <t>Муниципальная программа муниципального образования городской округ "Охинский" "Совершенствование муниципального управления"</t>
  </si>
  <si>
    <t>Показатели уточненной сводной бюджетной росписи</t>
  </si>
  <si>
    <t>% кассового исполнения (к первоначальному плану)</t>
  </si>
  <si>
    <t>8=6/3</t>
  </si>
  <si>
    <t>% кассового исполнения от уточненной сводной бюджетной росписи</t>
  </si>
  <si>
    <t>9=4/3</t>
  </si>
  <si>
    <t>10=6/5</t>
  </si>
  <si>
    <t>Пояснение различий между первоначально утвержденными показателями расходов и фактическими значениями в случаях, если такие отклонения составили 5% и более как в большую, так и в меньшую сторону от первоначального бюджета</t>
  </si>
  <si>
    <t>Пояснение различий между уточненным планом по расходам и кассовым исполнением в случаях, если такие отклонения составили 5% и более как в большую, так и в меньшую сторону</t>
  </si>
  <si>
    <t>В связи с сокращением потребности по процентным платежам по муниципальному долгу</t>
  </si>
  <si>
    <t>В связи увеличением субсидии за счет областного  бюджета на 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</t>
  </si>
  <si>
    <t>Использование и охрана земель на территории муниципального образования городской округ «Охинский»</t>
  </si>
  <si>
    <t>В связи с сокращением расходов на повышение квалификации</t>
  </si>
  <si>
    <t xml:space="preserve">Информация к отчету об исполнении бюджета муниципального образования  городской округ "Охинский" за 2023 год </t>
  </si>
  <si>
    <t xml:space="preserve">Сведения о фактически произведенных расходах на реализацию муниципальных программ муниципального образования городской округ "Охинский" за 2023 год
в сравнении с первоначально утвержденными решением о бюджете значениями и с уточненными значениями с учетом внесенных изменений  </t>
  </si>
  <si>
    <t xml:space="preserve">Первоначальные плановые назначения, утвержденные решением Собрания от 22.12.2022 № 6.64-1 </t>
  </si>
  <si>
    <t>Утверждено Решением о бюджете от 21.12.2023
№ 7.7-2</t>
  </si>
  <si>
    <t>Исполнение расходов за 2023 год</t>
  </si>
  <si>
    <t>Отклонение исполнения от первоначального плана на 2023 год</t>
  </si>
  <si>
    <t>% исполнения уточненного плана (в ред. Решения
№ 7.7-2) от первоначального плана</t>
  </si>
  <si>
    <t>Увеличение обусловлено выделением средств на обеспечение деятельности органов местного самоуправления (текущее содержание здания, приобретение запчастей и ГСМ для служебных автомобилей), увеличением потребности в средствах на размещение материалов в эфире телевещания, печатных средствах массовой информации, на субсидию на возмещение затрат в связи с оказанием услуг при осуществлении перевозок пассажиров автомобильным транспортом общего пользования</t>
  </si>
  <si>
    <t xml:space="preserve">В связи с увеличением из областного бюджета субвенции на реализацию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 Сахалинской области, выделении из обастного и местного бюджета средств на капитальный ремонт МБДОУ детский сад №7 "Журавушка" г. Охи (замена существующей скатной кровли, монтаж фасада здания), выделением средств на укрепление материально-технической базы общеобразовательных организаций, в том числе в рамках реализации мероприятия стратегического проекта "Крылья Сахалина", субвенции на реализацию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попечительству", расходов на развитие инфраструктуры доступности качественного дошкольного образования (компенсация родительской платы) </t>
  </si>
  <si>
    <t>В связи с выделением дополнительных средств на содержание автомобильных дорог общего пользования местного значения, ремонт участков автомобильных дорог общего пользования местного значения</t>
  </si>
  <si>
    <t>В связи с выделением дополнительных средств из областного и местного бюджета на денежное возмещение за изымаемые жилые помещения, переселение граждан из аварийного жилья, ликвидацию аварийного и непригодного для проживания жилищного фонда, капитальный ремонт муниципальных жилых помещений</t>
  </si>
  <si>
    <t>Остаток бюджетных ассигнований по субсидии на софинансирование капитальных вложений в объекты муниципальной собственности для предоставления благоустроенного жилья гражданам, проживающим в жилом фонде, поврежденном в результате землетрясения, по выплате гражданам денежного возмещения за изымаемые жилые помещения, по мероприятию ликвидация аварийного и непригодного для проживания жилищного фонда</t>
  </si>
  <si>
    <t>В связи с выделением дополнительных средств из областного и местного бюджета на мероприятия по капитальному ремонту и реконструкции жилищного фонда; мероприятия по созданию условий для управления многоквартирными домами; на возмещение недополученных доходов в связи с производством (реализацией) товаров, выполнением работ, услуг в сфере ЖКХ (пустующее жилье); взносы на капитальный ремонт общего имущества в многоквартирных домах, расположенных на территории городского округа "Охинский", в части жилых и нежилых помещений, находящихся в муниципальной собственности; мероприятия по обеспечению безаварийной работы жилищно-коммунального комплекса;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отходов; капитальный ремонт, устройство и реконструкция уличного освещения г. Охи и сел</t>
  </si>
  <si>
    <t>В связи с увеличением расходов на возмещение и (или) финансовое обеспечение затрат, связанных с производством (реализацией) товаров, выполнением работ и оказанием услуг в сфере жилищно-коммунального хозяйства (МКП "ЖКХ"); на ремонт имущества, находящегося в собственности МО городской округ "Охинский"; на возмещение затрат по содержанию имущества в связи с производством (реализацией) товаров, выполнением работ, оказанием услуг в сфере жилищно-коммунального хозяйства (МУП "ОКХ"); на возмещение части экономически обоснованных затрат по содержанию муниципального имущества (МУП "Рынок Центральный")</t>
  </si>
  <si>
    <t>Снижение обусловлено сокращением расходов на реализацию муниципальной программы "Защита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объектах"</t>
  </si>
  <si>
    <t>В связи с увеличением расходов по мероприятиям: развитие библиотечного дела, развитие культурно-досугового обслуживания населения; сохранение и популяризация объектов культурного наследия (реставрация объекта культурного наследия "Мемориал в память жертв Нефтегорского землетрясения 28 мая 1995 г."); развитие социально-культурной деятельности; выделением средств на выполнение функций органов местного самоуправления, на обеспечение деятельности муниципальных учреждений; субсидии на укрепление материально-технической базы</t>
  </si>
  <si>
    <t>В связи с увеличением расходов на укрепление материально-технической базы, обеспечение деятельности (оказание услуг) муниципальных учреждений</t>
  </si>
  <si>
    <t>В связи  с выделением дополнительных средств на благоустройство территорий многоквартирных жилых домов; благоустройство городского парка; субсидию на реализацию инициативных проектов в Сахалинской области - "Благоустройство центральной площади с. Москальво"</t>
  </si>
  <si>
    <t>Основое увеличение плановых назначений связано с предоставлением дополнительных безвозмездных поступлений из областного бюджета, увеличением расходов за счет остатков по налоговым и неналоговым доходам по состоянию на 01.01.2023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</si>
</sst>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top"/>
    </xf>
    <xf numFmtId="0" fontId="3" fillId="2" borderId="2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3" fillId="0" borderId="5" xfId="0" applyFont="1" applyBorder="1" applyAlignment="1">
      <alignment vertical="top"/>
    </xf>
    <xf numFmtId="0" fontId="5" fillId="2" borderId="6" xfId="0" applyFont="1" applyFill="1" applyBorder="1" applyAlignment="1">
      <alignment horizontal="left" vertical="top" wrapText="1" readingOrder="1"/>
    </xf>
    <xf numFmtId="0" fontId="3" fillId="0" borderId="8" xfId="0" applyFont="1" applyBorder="1" applyAlignment="1">
      <alignment vertical="top"/>
    </xf>
    <xf numFmtId="164" fontId="1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 readingOrder="1"/>
    </xf>
    <xf numFmtId="0" fontId="4" fillId="0" borderId="9" xfId="0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2" fillId="2" borderId="10" xfId="0" applyNumberFormat="1" applyFont="1" applyFill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9" fillId="0" borderId="0" xfId="0" applyFont="1"/>
    <xf numFmtId="0" fontId="10" fillId="2" borderId="1" xfId="0" applyFont="1" applyFill="1" applyBorder="1" applyAlignment="1">
      <alignment vertical="top" wrapText="1"/>
    </xf>
    <xf numFmtId="0" fontId="10" fillId="0" borderId="13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center" wrapText="1" readingOrder="1"/>
    </xf>
    <xf numFmtId="0" fontId="10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10" fontId="2" fillId="0" borderId="1" xfId="0" applyNumberFormat="1" applyFont="1" applyBorder="1" applyAlignment="1">
      <alignment vertical="center"/>
    </xf>
    <xf numFmtId="165" fontId="6" fillId="2" borderId="1" xfId="0" applyNumberFormat="1" applyFont="1" applyFill="1" applyBorder="1" applyAlignment="1">
      <alignment vertical="center"/>
    </xf>
    <xf numFmtId="0" fontId="1" fillId="0" borderId="1" xfId="0" applyFont="1" applyBorder="1"/>
    <xf numFmtId="0" fontId="3" fillId="0" borderId="1" xfId="0" applyFont="1" applyBorder="1" applyAlignment="1">
      <alignment wrapText="1"/>
    </xf>
    <xf numFmtId="0" fontId="5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0" fillId="0" borderId="12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14" xfId="0" applyNumberFormat="1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left" vertical="top" wrapText="1"/>
    </xf>
    <xf numFmtId="164" fontId="1" fillId="2" borderId="4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1" sqref="K1"/>
    </sheetView>
  </sheetViews>
  <sheetFormatPr defaultRowHeight="14.6" x14ac:dyDescent="0.4"/>
  <cols>
    <col min="1" max="1" width="5.3046875" customWidth="1"/>
    <col min="2" max="2" width="44.3046875" customWidth="1"/>
    <col min="3" max="3" width="15.765625" customWidth="1"/>
    <col min="4" max="4" width="13.3046875" customWidth="1"/>
    <col min="5" max="5" width="11.84375" customWidth="1"/>
    <col min="6" max="6" width="13" customWidth="1"/>
    <col min="7" max="7" width="13.921875" customWidth="1"/>
    <col min="8" max="8" width="13.84375" customWidth="1"/>
    <col min="9" max="9" width="15.3828125" customWidth="1"/>
    <col min="10" max="10" width="12.84375" customWidth="1"/>
    <col min="11" max="11" width="62.61328125" customWidth="1"/>
    <col min="12" max="12" width="36.61328125" customWidth="1"/>
  </cols>
  <sheetData>
    <row r="1" spans="1:13" ht="46.3" customHeight="1" x14ac:dyDescent="0.4">
      <c r="K1" s="49" t="s">
        <v>33</v>
      </c>
    </row>
    <row r="3" spans="1:13" ht="38.25" customHeight="1" x14ac:dyDescent="0.4">
      <c r="A3" s="48" t="s">
        <v>34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1"/>
    </row>
    <row r="4" spans="1:13" x14ac:dyDescent="0.4">
      <c r="A4" s="1"/>
      <c r="B4" s="1"/>
      <c r="C4" s="1"/>
      <c r="D4" s="1"/>
      <c r="E4" s="1"/>
      <c r="F4" s="1"/>
      <c r="G4" s="1"/>
      <c r="I4" s="1"/>
      <c r="J4" s="43" t="s">
        <v>0</v>
      </c>
      <c r="K4" s="1"/>
      <c r="L4" s="1"/>
    </row>
    <row r="5" spans="1:13" ht="91.5" customHeight="1" x14ac:dyDescent="0.4">
      <c r="A5" s="22" t="s">
        <v>1</v>
      </c>
      <c r="B5" s="22" t="s">
        <v>3</v>
      </c>
      <c r="C5" s="23" t="s">
        <v>35</v>
      </c>
      <c r="D5" s="24" t="s">
        <v>36</v>
      </c>
      <c r="E5" s="23" t="s">
        <v>21</v>
      </c>
      <c r="F5" s="23" t="s">
        <v>37</v>
      </c>
      <c r="G5" s="25" t="s">
        <v>38</v>
      </c>
      <c r="H5" s="44" t="s">
        <v>22</v>
      </c>
      <c r="I5" s="21" t="s">
        <v>39</v>
      </c>
      <c r="J5" s="21" t="s">
        <v>24</v>
      </c>
      <c r="K5" s="45" t="s">
        <v>27</v>
      </c>
      <c r="L5" s="46" t="s">
        <v>28</v>
      </c>
      <c r="M5" s="19"/>
    </row>
    <row r="6" spans="1:13" ht="26.05" customHeight="1" x14ac:dyDescent="0.4">
      <c r="A6" s="37">
        <v>1</v>
      </c>
      <c r="B6" s="38">
        <v>2</v>
      </c>
      <c r="C6" s="39">
        <v>3</v>
      </c>
      <c r="D6" s="40">
        <v>4</v>
      </c>
      <c r="E6" s="41">
        <v>5</v>
      </c>
      <c r="F6" s="39">
        <v>6</v>
      </c>
      <c r="G6" s="42">
        <v>7</v>
      </c>
      <c r="H6" s="34" t="s">
        <v>23</v>
      </c>
      <c r="I6" s="12" t="s">
        <v>25</v>
      </c>
      <c r="J6" s="12" t="s">
        <v>26</v>
      </c>
      <c r="K6" s="12">
        <v>11</v>
      </c>
      <c r="L6" s="12">
        <v>12</v>
      </c>
      <c r="M6" s="19"/>
    </row>
    <row r="7" spans="1:13" ht="90" x14ac:dyDescent="0.4">
      <c r="A7" s="2">
        <v>1</v>
      </c>
      <c r="B7" s="3" t="s">
        <v>20</v>
      </c>
      <c r="C7" s="26">
        <v>122457.8</v>
      </c>
      <c r="D7" s="26">
        <v>157130.6</v>
      </c>
      <c r="E7" s="51">
        <v>157130.6</v>
      </c>
      <c r="F7" s="52">
        <v>157066.86567</v>
      </c>
      <c r="G7" s="8">
        <f>SUM(F7-C7)</f>
        <v>34609.065669999996</v>
      </c>
      <c r="H7" s="35">
        <f>SUM(F7/C7)</f>
        <v>1.2826203448861566</v>
      </c>
      <c r="I7" s="9">
        <f>D7/C7</f>
        <v>1.2831408044240546</v>
      </c>
      <c r="J7" s="9">
        <f>F7/E7</f>
        <v>0.99959438626212838</v>
      </c>
      <c r="K7" s="20" t="s">
        <v>40</v>
      </c>
      <c r="L7" s="32"/>
    </row>
    <row r="8" spans="1:13" ht="231.45" x14ac:dyDescent="0.4">
      <c r="A8" s="2">
        <v>2</v>
      </c>
      <c r="B8" s="3" t="s">
        <v>8</v>
      </c>
      <c r="C8" s="26">
        <v>1478194.3</v>
      </c>
      <c r="D8" s="26">
        <v>1970267.7</v>
      </c>
      <c r="E8" s="51">
        <v>1970267.7</v>
      </c>
      <c r="F8" s="52">
        <v>1954313.2671000001</v>
      </c>
      <c r="G8" s="8">
        <f t="shared" ref="G8:G19" si="0">SUM(F8-C8)</f>
        <v>476118.96710000001</v>
      </c>
      <c r="H8" s="35">
        <f t="shared" ref="H8:H24" si="1">SUM(F8/C8)</f>
        <v>1.3220949824390473</v>
      </c>
      <c r="I8" s="9">
        <f t="shared" ref="I8:I24" si="2">D8/C8</f>
        <v>1.3328881730906417</v>
      </c>
      <c r="J8" s="9">
        <f t="shared" ref="J8:J24" si="3">F8/E8</f>
        <v>0.99190240346527536</v>
      </c>
      <c r="K8" s="20" t="s">
        <v>41</v>
      </c>
      <c r="L8" s="32"/>
    </row>
    <row r="9" spans="1:13" ht="51.45" x14ac:dyDescent="0.4">
      <c r="A9" s="2">
        <v>3</v>
      </c>
      <c r="B9" s="3" t="s">
        <v>19</v>
      </c>
      <c r="C9" s="26">
        <v>157330.1</v>
      </c>
      <c r="D9" s="26">
        <v>199840.3</v>
      </c>
      <c r="E9" s="51">
        <v>199840.3</v>
      </c>
      <c r="F9" s="52">
        <v>197450.21869000001</v>
      </c>
      <c r="G9" s="8">
        <f t="shared" si="0"/>
        <v>40120.118690000003</v>
      </c>
      <c r="H9" s="35">
        <f t="shared" si="1"/>
        <v>1.2550059949748968</v>
      </c>
      <c r="I9" s="9">
        <f t="shared" si="2"/>
        <v>1.2701975019401881</v>
      </c>
      <c r="J9" s="9">
        <f t="shared" si="3"/>
        <v>0.98804004342467466</v>
      </c>
      <c r="K9" s="20" t="s">
        <v>42</v>
      </c>
      <c r="L9" s="32"/>
    </row>
    <row r="10" spans="1:13" ht="64.3" x14ac:dyDescent="0.4">
      <c r="A10" s="2">
        <v>4</v>
      </c>
      <c r="B10" s="3" t="s">
        <v>9</v>
      </c>
      <c r="C10" s="26">
        <v>270</v>
      </c>
      <c r="D10" s="26">
        <v>215.4</v>
      </c>
      <c r="E10" s="51">
        <v>215.4</v>
      </c>
      <c r="F10" s="52">
        <v>215.34</v>
      </c>
      <c r="G10" s="8">
        <f t="shared" si="0"/>
        <v>-54.66</v>
      </c>
      <c r="H10" s="35">
        <f t="shared" si="1"/>
        <v>0.79755555555555557</v>
      </c>
      <c r="I10" s="9">
        <f t="shared" si="2"/>
        <v>0.79777777777777781</v>
      </c>
      <c r="J10" s="9">
        <f t="shared" si="3"/>
        <v>0.99972144846796651</v>
      </c>
      <c r="K10" s="57" t="s">
        <v>32</v>
      </c>
      <c r="L10" s="32"/>
    </row>
    <row r="11" spans="1:13" ht="154.30000000000001" x14ac:dyDescent="0.4">
      <c r="A11" s="2">
        <v>5</v>
      </c>
      <c r="B11" s="3" t="s">
        <v>18</v>
      </c>
      <c r="C11" s="26">
        <v>662001.30000000005</v>
      </c>
      <c r="D11" s="26">
        <v>3033596.8063699999</v>
      </c>
      <c r="E11" s="51">
        <v>3033596.8</v>
      </c>
      <c r="F11" s="52">
        <v>2481899.4593199999</v>
      </c>
      <c r="G11" s="8">
        <f t="shared" si="0"/>
        <v>1819898.1593199999</v>
      </c>
      <c r="H11" s="35">
        <f t="shared" si="1"/>
        <v>3.7490854765995167</v>
      </c>
      <c r="I11" s="9">
        <f t="shared" si="2"/>
        <v>4.5824635183797975</v>
      </c>
      <c r="J11" s="9">
        <f t="shared" si="3"/>
        <v>0.81813755187241766</v>
      </c>
      <c r="K11" s="20" t="s">
        <v>43</v>
      </c>
      <c r="L11" s="29" t="s">
        <v>44</v>
      </c>
    </row>
    <row r="12" spans="1:13" ht="180" x14ac:dyDescent="0.4">
      <c r="A12" s="2">
        <v>6</v>
      </c>
      <c r="B12" s="3" t="s">
        <v>10</v>
      </c>
      <c r="C12" s="26">
        <v>88480.9</v>
      </c>
      <c r="D12" s="26">
        <v>211232.7</v>
      </c>
      <c r="E12" s="51">
        <v>211232.7</v>
      </c>
      <c r="F12" s="52">
        <v>209913.91248</v>
      </c>
      <c r="G12" s="8">
        <f t="shared" si="0"/>
        <v>121433.01248</v>
      </c>
      <c r="H12" s="35">
        <f t="shared" si="1"/>
        <v>2.3724206295369963</v>
      </c>
      <c r="I12" s="9">
        <f t="shared" si="2"/>
        <v>2.3873254001711106</v>
      </c>
      <c r="J12" s="9">
        <f t="shared" si="3"/>
        <v>0.99375670755522216</v>
      </c>
      <c r="K12" s="20" t="s">
        <v>45</v>
      </c>
      <c r="L12" s="29"/>
    </row>
    <row r="13" spans="1:13" ht="56.7" customHeight="1" x14ac:dyDescent="0.4">
      <c r="A13" s="2">
        <v>7</v>
      </c>
      <c r="B13" s="3" t="s">
        <v>11</v>
      </c>
      <c r="C13" s="26">
        <v>12806.8</v>
      </c>
      <c r="D13" s="26">
        <v>12806.8</v>
      </c>
      <c r="E13" s="51">
        <v>12806.8</v>
      </c>
      <c r="F13" s="52">
        <v>12806.7011</v>
      </c>
      <c r="G13" s="8">
        <f t="shared" si="0"/>
        <v>-9.8899999999048305E-2</v>
      </c>
      <c r="H13" s="35">
        <f t="shared" si="1"/>
        <v>0.99999227754005693</v>
      </c>
      <c r="I13" s="9">
        <f t="shared" si="2"/>
        <v>1</v>
      </c>
      <c r="J13" s="9">
        <f t="shared" si="3"/>
        <v>0.99999227754005693</v>
      </c>
      <c r="K13" s="20"/>
      <c r="L13" s="32"/>
    </row>
    <row r="14" spans="1:13" ht="115.75" x14ac:dyDescent="0.4">
      <c r="A14" s="2">
        <v>8</v>
      </c>
      <c r="B14" s="3" t="s">
        <v>12</v>
      </c>
      <c r="C14" s="26">
        <v>25616.799999999999</v>
      </c>
      <c r="D14" s="26">
        <v>170953.1</v>
      </c>
      <c r="E14" s="51">
        <v>170953.1</v>
      </c>
      <c r="F14" s="52">
        <v>170951.86846999999</v>
      </c>
      <c r="G14" s="8">
        <f t="shared" si="0"/>
        <v>145335.06847</v>
      </c>
      <c r="H14" s="35">
        <f t="shared" si="1"/>
        <v>6.6734279250335717</v>
      </c>
      <c r="I14" s="9">
        <f t="shared" si="2"/>
        <v>6.6734760001249187</v>
      </c>
      <c r="J14" s="9">
        <f t="shared" si="3"/>
        <v>0.99999279609436731</v>
      </c>
      <c r="K14" s="20" t="s">
        <v>46</v>
      </c>
      <c r="L14" s="32"/>
    </row>
    <row r="15" spans="1:13" ht="78.349999999999994" customHeight="1" x14ac:dyDescent="0.4">
      <c r="A15" s="2">
        <v>9</v>
      </c>
      <c r="B15" s="3" t="s">
        <v>13</v>
      </c>
      <c r="C15" s="26">
        <v>3572.1</v>
      </c>
      <c r="D15" s="26">
        <v>2867.4</v>
      </c>
      <c r="E15" s="51">
        <v>2867.4</v>
      </c>
      <c r="F15" s="52">
        <v>2867.27585</v>
      </c>
      <c r="G15" s="8">
        <f t="shared" si="0"/>
        <v>-704.82414999999992</v>
      </c>
      <c r="H15" s="35">
        <f t="shared" si="1"/>
        <v>0.80268633296940173</v>
      </c>
      <c r="I15" s="9">
        <f t="shared" si="2"/>
        <v>0.80272108843537415</v>
      </c>
      <c r="J15" s="9">
        <f t="shared" si="3"/>
        <v>0.99995670293645811</v>
      </c>
      <c r="K15" s="20" t="s">
        <v>47</v>
      </c>
      <c r="L15" s="33"/>
    </row>
    <row r="16" spans="1:13" ht="102.9" x14ac:dyDescent="0.4">
      <c r="A16" s="2">
        <v>10</v>
      </c>
      <c r="B16" s="3" t="s">
        <v>14</v>
      </c>
      <c r="C16" s="26">
        <v>270862.90000000002</v>
      </c>
      <c r="D16" s="26">
        <v>344761.9</v>
      </c>
      <c r="E16" s="51">
        <v>344761.9</v>
      </c>
      <c r="F16" s="52">
        <v>343233.74255999998</v>
      </c>
      <c r="G16" s="8">
        <f t="shared" si="0"/>
        <v>72370.842559999961</v>
      </c>
      <c r="H16" s="35">
        <f t="shared" si="1"/>
        <v>1.2671862501656741</v>
      </c>
      <c r="I16" s="9">
        <f t="shared" si="2"/>
        <v>1.2728280617242154</v>
      </c>
      <c r="J16" s="9">
        <f t="shared" si="3"/>
        <v>0.99556749907689901</v>
      </c>
      <c r="K16" s="28" t="s">
        <v>48</v>
      </c>
      <c r="L16" s="32"/>
    </row>
    <row r="17" spans="1:12" ht="51.45" x14ac:dyDescent="0.4">
      <c r="A17" s="2">
        <v>11</v>
      </c>
      <c r="B17" s="3" t="s">
        <v>15</v>
      </c>
      <c r="C17" s="26">
        <v>500</v>
      </c>
      <c r="D17" s="26">
        <v>205.5</v>
      </c>
      <c r="E17" s="51">
        <v>205.5</v>
      </c>
      <c r="F17" s="52">
        <v>205.48791</v>
      </c>
      <c r="G17" s="8">
        <f t="shared" si="0"/>
        <v>-294.51209</v>
      </c>
      <c r="H17" s="35">
        <f t="shared" si="1"/>
        <v>0.41097581999999999</v>
      </c>
      <c r="I17" s="9">
        <f t="shared" si="2"/>
        <v>0.41099999999999998</v>
      </c>
      <c r="J17" s="31">
        <f t="shared" si="3"/>
        <v>0.99994116788321163</v>
      </c>
      <c r="K17" s="58" t="s">
        <v>29</v>
      </c>
      <c r="L17" s="32"/>
    </row>
    <row r="18" spans="1:12" ht="51.45" x14ac:dyDescent="0.4">
      <c r="A18" s="2">
        <v>12</v>
      </c>
      <c r="B18" s="3" t="s">
        <v>16</v>
      </c>
      <c r="C18" s="26">
        <v>184226.3</v>
      </c>
      <c r="D18" s="26">
        <v>202064.3</v>
      </c>
      <c r="E18" s="51">
        <v>202064.3</v>
      </c>
      <c r="F18" s="52">
        <v>198905.4472</v>
      </c>
      <c r="G18" s="8">
        <f t="shared" si="0"/>
        <v>14679.147200000007</v>
      </c>
      <c r="H18" s="35">
        <f t="shared" si="1"/>
        <v>1.0796799762031806</v>
      </c>
      <c r="I18" s="9">
        <f t="shared" si="2"/>
        <v>1.0968265660223324</v>
      </c>
      <c r="J18" s="9">
        <f t="shared" si="3"/>
        <v>0.98436709106952591</v>
      </c>
      <c r="K18" s="57" t="s">
        <v>49</v>
      </c>
      <c r="L18" s="32"/>
    </row>
    <row r="19" spans="1:12" ht="90" x14ac:dyDescent="0.4">
      <c r="A19" s="2">
        <v>13</v>
      </c>
      <c r="B19" s="3" t="s">
        <v>17</v>
      </c>
      <c r="C19" s="26">
        <v>4592.8</v>
      </c>
      <c r="D19" s="26">
        <v>7845.4</v>
      </c>
      <c r="E19" s="51">
        <v>7845.4</v>
      </c>
      <c r="F19" s="52">
        <v>7845.3608299999996</v>
      </c>
      <c r="G19" s="8">
        <f t="shared" si="0"/>
        <v>3252.5608299999994</v>
      </c>
      <c r="H19" s="35">
        <f t="shared" si="1"/>
        <v>1.7081869077686813</v>
      </c>
      <c r="I19" s="9">
        <f t="shared" si="2"/>
        <v>1.708195436335133</v>
      </c>
      <c r="J19" s="9">
        <f t="shared" si="3"/>
        <v>0.99999500726540391</v>
      </c>
      <c r="K19" s="28" t="s">
        <v>30</v>
      </c>
      <c r="L19" s="32"/>
    </row>
    <row r="20" spans="1:12" ht="25.75" hidden="1" customHeight="1" x14ac:dyDescent="0.4">
      <c r="A20" s="2">
        <v>14</v>
      </c>
      <c r="B20" s="13" t="s">
        <v>4</v>
      </c>
      <c r="C20" s="4"/>
      <c r="D20" s="15"/>
      <c r="E20" s="51"/>
      <c r="F20" s="52"/>
      <c r="G20" s="8">
        <f t="shared" ref="G20:G22" si="4">SUM(F20-C20)</f>
        <v>0</v>
      </c>
      <c r="H20" s="35" t="e">
        <f t="shared" ref="H20:H22" si="5">SUM(F20/C20)</f>
        <v>#DIV/0!</v>
      </c>
      <c r="I20" s="9" t="e">
        <f t="shared" si="2"/>
        <v>#DIV/0!</v>
      </c>
      <c r="J20" s="9" t="e">
        <f t="shared" si="3"/>
        <v>#DIV/0!</v>
      </c>
      <c r="K20" s="17" t="s">
        <v>6</v>
      </c>
      <c r="L20" s="32"/>
    </row>
    <row r="21" spans="1:12" ht="27.75" customHeight="1" x14ac:dyDescent="0.4">
      <c r="A21" s="2">
        <v>14</v>
      </c>
      <c r="B21" s="6" t="s">
        <v>5</v>
      </c>
      <c r="C21" s="26">
        <v>145</v>
      </c>
      <c r="D21" s="26">
        <v>145</v>
      </c>
      <c r="E21" s="53">
        <v>145</v>
      </c>
      <c r="F21" s="54">
        <v>145</v>
      </c>
      <c r="G21" s="8">
        <f t="shared" si="4"/>
        <v>0</v>
      </c>
      <c r="H21" s="35">
        <f t="shared" si="1"/>
        <v>1</v>
      </c>
      <c r="I21" s="9">
        <f t="shared" si="2"/>
        <v>1</v>
      </c>
      <c r="J21" s="9">
        <f t="shared" si="3"/>
        <v>1</v>
      </c>
      <c r="K21" s="27"/>
      <c r="L21" s="32"/>
    </row>
    <row r="22" spans="1:12" ht="51.45" x14ac:dyDescent="0.4">
      <c r="A22" s="5">
        <v>15</v>
      </c>
      <c r="B22" s="50" t="s">
        <v>7</v>
      </c>
      <c r="C22" s="26">
        <v>59574.5</v>
      </c>
      <c r="D22" s="26">
        <v>199256.3</v>
      </c>
      <c r="E22" s="51">
        <v>199256.3</v>
      </c>
      <c r="F22" s="52">
        <v>198094.67027</v>
      </c>
      <c r="G22" s="8">
        <f t="shared" si="4"/>
        <v>138520.17027</v>
      </c>
      <c r="H22" s="31">
        <f t="shared" si="5"/>
        <v>3.3251587553399524</v>
      </c>
      <c r="I22" s="9">
        <f t="shared" si="2"/>
        <v>3.3446575296477516</v>
      </c>
      <c r="J22" s="9">
        <f t="shared" si="3"/>
        <v>0.99417017313881673</v>
      </c>
      <c r="K22" s="20" t="s">
        <v>50</v>
      </c>
      <c r="L22" s="32"/>
    </row>
    <row r="23" spans="1:12" ht="38.6" x14ac:dyDescent="0.4">
      <c r="A23" s="2">
        <v>16</v>
      </c>
      <c r="B23" s="47" t="s">
        <v>31</v>
      </c>
      <c r="C23" s="26">
        <v>194.7</v>
      </c>
      <c r="D23" s="26">
        <v>190</v>
      </c>
      <c r="E23" s="55">
        <v>190</v>
      </c>
      <c r="F23" s="56">
        <v>190</v>
      </c>
      <c r="G23" s="8">
        <f t="shared" ref="G23" si="6">SUM(F23-C23)</f>
        <v>-4.6999999999999886</v>
      </c>
      <c r="H23" s="31">
        <f t="shared" ref="H23" si="7">SUM(F23/C23)</f>
        <v>0.97586029789419626</v>
      </c>
      <c r="I23" s="9">
        <f t="shared" ref="I23" si="8">D23/C23</f>
        <v>0.97586029789419626</v>
      </c>
      <c r="J23" s="9">
        <f t="shared" ref="J23" si="9">F23/E23</f>
        <v>1</v>
      </c>
      <c r="K23" s="20"/>
      <c r="L23" s="32"/>
    </row>
    <row r="24" spans="1:12" ht="30.75" customHeight="1" x14ac:dyDescent="0.4">
      <c r="A24" s="7"/>
      <c r="B24" s="14" t="s">
        <v>2</v>
      </c>
      <c r="C24" s="16">
        <f t="shared" ref="C24:D24" si="10">SUM(C7:C23)</f>
        <v>3070826.2999999993</v>
      </c>
      <c r="D24" s="16">
        <f t="shared" si="10"/>
        <v>6513379.2063699998</v>
      </c>
      <c r="E24" s="16">
        <f>SUM(E7:E23)</f>
        <v>6513379.1999999993</v>
      </c>
      <c r="F24" s="16">
        <f>SUM(F7:F23)</f>
        <v>5936104.6174499998</v>
      </c>
      <c r="G24" s="10">
        <f>SUM(F24-C24)</f>
        <v>2865278.3174500004</v>
      </c>
      <c r="H24" s="36">
        <f t="shared" si="1"/>
        <v>1.9330642757130225</v>
      </c>
      <c r="I24" s="11">
        <f t="shared" si="2"/>
        <v>2.1210510038845247</v>
      </c>
      <c r="J24" s="30">
        <f t="shared" si="3"/>
        <v>0.91137095433504012</v>
      </c>
      <c r="K24" s="18"/>
      <c r="L24" s="32"/>
    </row>
    <row r="25" spans="1:12" x14ac:dyDescent="0.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4">
      <c r="A26" s="1" t="s">
        <v>51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</sheetData>
  <mergeCells count="1">
    <mergeCell ref="A3:K3"/>
  </mergeCells>
  <pageMargins left="0" right="0" top="0.74803149606299213" bottom="0" header="0" footer="0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</dc:creator>
  <cp:lastModifiedBy>Алексеева</cp:lastModifiedBy>
  <cp:lastPrinted>2023-04-03T00:37:55Z</cp:lastPrinted>
  <dcterms:created xsi:type="dcterms:W3CDTF">2017-05-26T04:50:32Z</dcterms:created>
  <dcterms:modified xsi:type="dcterms:W3CDTF">2024-03-07T06:03:45Z</dcterms:modified>
</cp:coreProperties>
</file>