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720" windowWidth="27495" windowHeight="11835"/>
  </bookViews>
  <sheets>
    <sheet name="без учета счетов бюджета" sheetId="2" r:id="rId1"/>
  </sheets>
  <definedNames>
    <definedName name="_xlnm.Print_Titles" localSheetId="0">'без учета счетов бюджета'!$11:$12</definedName>
  </definedNames>
  <calcPr calcId="145621" fullPrecision="0"/>
</workbook>
</file>

<file path=xl/calcChain.xml><?xml version="1.0" encoding="utf-8"?>
<calcChain xmlns="http://schemas.openxmlformats.org/spreadsheetml/2006/main">
  <c r="D76" i="2" l="1"/>
  <c r="D138" i="2" l="1"/>
  <c r="C138" i="2"/>
  <c r="D157" i="2"/>
  <c r="C157" i="2"/>
  <c r="D135" i="2"/>
  <c r="C135" i="2"/>
  <c r="D129" i="2"/>
  <c r="C129" i="2"/>
  <c r="D105" i="2"/>
  <c r="C105" i="2"/>
  <c r="D98" i="2"/>
  <c r="C98" i="2"/>
  <c r="D90" i="2"/>
  <c r="C90" i="2"/>
  <c r="D85" i="2"/>
  <c r="C85" i="2"/>
  <c r="D66" i="2"/>
  <c r="C66" i="2"/>
  <c r="D71" i="2"/>
  <c r="C71" i="2"/>
  <c r="D62" i="2"/>
  <c r="C62" i="2"/>
  <c r="D40" i="2"/>
  <c r="C40" i="2"/>
  <c r="D13" i="2"/>
  <c r="C13" i="2"/>
  <c r="D57" i="2" l="1"/>
  <c r="C57" i="2"/>
  <c r="D116" i="2"/>
  <c r="D160" i="2"/>
  <c r="C160" i="2"/>
  <c r="C155" i="2" s="1"/>
  <c r="D155" i="2"/>
  <c r="D152" i="2"/>
  <c r="C152" i="2"/>
  <c r="D149" i="2"/>
  <c r="C149" i="2"/>
  <c r="D146" i="2"/>
  <c r="C146" i="2"/>
  <c r="D140" i="2"/>
  <c r="C140" i="2"/>
  <c r="D131" i="2"/>
  <c r="D115" i="2" s="1"/>
  <c r="C131" i="2"/>
  <c r="D125" i="2"/>
  <c r="C125" i="2"/>
  <c r="D122" i="2"/>
  <c r="C122" i="2"/>
  <c r="D92" i="2"/>
  <c r="D87" i="2"/>
  <c r="D73" i="2" s="1"/>
  <c r="C87" i="2"/>
  <c r="D53" i="2"/>
  <c r="C53" i="2"/>
  <c r="D51" i="2"/>
  <c r="C51" i="2"/>
  <c r="D46" i="2"/>
  <c r="D45" i="2" s="1"/>
  <c r="C46" i="2"/>
  <c r="C45" i="2" s="1"/>
  <c r="D36" i="2"/>
  <c r="C36" i="2"/>
  <c r="D32" i="2"/>
  <c r="C32" i="2"/>
  <c r="D27" i="2"/>
  <c r="C27" i="2"/>
  <c r="D22" i="2"/>
  <c r="C115" i="2" l="1"/>
  <c r="D144" i="2"/>
  <c r="D162" i="2" s="1"/>
  <c r="C144" i="2"/>
  <c r="C116" i="2"/>
  <c r="C92" i="2"/>
  <c r="C73" i="2"/>
  <c r="C22" i="2"/>
  <c r="C162" i="2" l="1"/>
</calcChain>
</file>

<file path=xl/sharedStrings.xml><?xml version="1.0" encoding="utf-8"?>
<sst xmlns="http://schemas.openxmlformats.org/spreadsheetml/2006/main" count="307" uniqueCount="306">
  <si>
    <t>Наименование показателя</t>
  </si>
  <si>
    <t>Ц.ст.</t>
  </si>
  <si>
    <t>0100000000</t>
  </si>
  <si>
    <t>0100100000</t>
  </si>
  <si>
    <t>0100200000</t>
  </si>
  <si>
    <t>0100300000</t>
  </si>
  <si>
    <t>0100400000</t>
  </si>
  <si>
    <t>0100500000</t>
  </si>
  <si>
    <t>0100600000</t>
  </si>
  <si>
    <t>0100900000</t>
  </si>
  <si>
    <t>0200000000</t>
  </si>
  <si>
    <t>0200200000</t>
  </si>
  <si>
    <t>0210000000</t>
  </si>
  <si>
    <t>0210100000</t>
  </si>
  <si>
    <t>0210200000</t>
  </si>
  <si>
    <t>0220000000</t>
  </si>
  <si>
    <t>0220100000</t>
  </si>
  <si>
    <t>0220200000</t>
  </si>
  <si>
    <t>0220300000</t>
  </si>
  <si>
    <t>0220500000</t>
  </si>
  <si>
    <t>0230000000</t>
  </si>
  <si>
    <t>0230100000</t>
  </si>
  <si>
    <t>0230200000</t>
  </si>
  <si>
    <t>023E200000</t>
  </si>
  <si>
    <t>0240000000</t>
  </si>
  <si>
    <t>0240100000</t>
  </si>
  <si>
    <t>0240200000</t>
  </si>
  <si>
    <t>0240300000</t>
  </si>
  <si>
    <t>0250000000</t>
  </si>
  <si>
    <t>0250200000</t>
  </si>
  <si>
    <t>0250400000</t>
  </si>
  <si>
    <t>0250500000</t>
  </si>
  <si>
    <t>0300000000</t>
  </si>
  <si>
    <t>0310000000</t>
  </si>
  <si>
    <t>0310100000</t>
  </si>
  <si>
    <t>0310200000</t>
  </si>
  <si>
    <t>0310300000</t>
  </si>
  <si>
    <t>0310400000</t>
  </si>
  <si>
    <t>0320000000</t>
  </si>
  <si>
    <t>0320300000</t>
  </si>
  <si>
    <t>0400000000</t>
  </si>
  <si>
    <t>0400100000</t>
  </si>
  <si>
    <t>0400200000</t>
  </si>
  <si>
    <t>0400400000</t>
  </si>
  <si>
    <t>0500000000</t>
  </si>
  <si>
    <t>0500100000</t>
  </si>
  <si>
    <t>0500200000</t>
  </si>
  <si>
    <t>0500300000</t>
  </si>
  <si>
    <t>0500400000</t>
  </si>
  <si>
    <t>0510000000</t>
  </si>
  <si>
    <t>0510100000</t>
  </si>
  <si>
    <t>0510300000</t>
  </si>
  <si>
    <t>0520000000</t>
  </si>
  <si>
    <t>0520100000</t>
  </si>
  <si>
    <t>0520300000</t>
  </si>
  <si>
    <t>0520400000</t>
  </si>
  <si>
    <t>0600000000</t>
  </si>
  <si>
    <t>0600200000</t>
  </si>
  <si>
    <t>0600400000</t>
  </si>
  <si>
    <t>0600500000</t>
  </si>
  <si>
    <t>0600700000</t>
  </si>
  <si>
    <t>0600900000</t>
  </si>
  <si>
    <t>0601000000</t>
  </si>
  <si>
    <t>0601100000</t>
  </si>
  <si>
    <t>0601200000</t>
  </si>
  <si>
    <t>0601400000</t>
  </si>
  <si>
    <t>0601500000</t>
  </si>
  <si>
    <t>0601700000</t>
  </si>
  <si>
    <t>0620000000</t>
  </si>
  <si>
    <t>0620100000</t>
  </si>
  <si>
    <t>0630000000</t>
  </si>
  <si>
    <t>0630100000</t>
  </si>
  <si>
    <t>0630200000</t>
  </si>
  <si>
    <t>0700000000</t>
  </si>
  <si>
    <t>0700100000</t>
  </si>
  <si>
    <t>0800000000</t>
  </si>
  <si>
    <t>0800100000</t>
  </si>
  <si>
    <t>0800200000</t>
  </si>
  <si>
    <t>0800300000</t>
  </si>
  <si>
    <t>0800400000</t>
  </si>
  <si>
    <t>0800500000</t>
  </si>
  <si>
    <t>0900000000</t>
  </si>
  <si>
    <t>0900300000</t>
  </si>
  <si>
    <t>0900400000</t>
  </si>
  <si>
    <t>0900500000</t>
  </si>
  <si>
    <t>1000000000</t>
  </si>
  <si>
    <t>1000100000</t>
  </si>
  <si>
    <t>1000200000</t>
  </si>
  <si>
    <t>1000300000</t>
  </si>
  <si>
    <t>1000400000</t>
  </si>
  <si>
    <t>1000500000</t>
  </si>
  <si>
    <t>1000600000</t>
  </si>
  <si>
    <t>1000700000</t>
  </si>
  <si>
    <t>1000900000</t>
  </si>
  <si>
    <t>1200000000</t>
  </si>
  <si>
    <t>1210000000</t>
  </si>
  <si>
    <t>1210100000</t>
  </si>
  <si>
    <t>1210200000</t>
  </si>
  <si>
    <t>1210300000</t>
  </si>
  <si>
    <t>1210400000</t>
  </si>
  <si>
    <t>1210500000</t>
  </si>
  <si>
    <t>1220000000</t>
  </si>
  <si>
    <t>1220100000</t>
  </si>
  <si>
    <t>1220200000</t>
  </si>
  <si>
    <t>1230000000</t>
  </si>
  <si>
    <t>1230100000</t>
  </si>
  <si>
    <t>1230200000</t>
  </si>
  <si>
    <t>1230300000</t>
  </si>
  <si>
    <t>1250000000</t>
  </si>
  <si>
    <t>1250100000</t>
  </si>
  <si>
    <t>1250200000</t>
  </si>
  <si>
    <t>1250300000</t>
  </si>
  <si>
    <t>1300000000</t>
  </si>
  <si>
    <t>130I100000</t>
  </si>
  <si>
    <t>1600000000</t>
  </si>
  <si>
    <t>1600200000</t>
  </si>
  <si>
    <t>1700000000</t>
  </si>
  <si>
    <t>1700100000</t>
  </si>
  <si>
    <t>1700200000</t>
  </si>
  <si>
    <t>170F200000</t>
  </si>
  <si>
    <t>5500000000</t>
  </si>
  <si>
    <t>5510000000</t>
  </si>
  <si>
    <t>5520000000</t>
  </si>
  <si>
    <t>5520200000</t>
  </si>
  <si>
    <t>5520400000</t>
  </si>
  <si>
    <t>5530000000</t>
  </si>
  <si>
    <t>5530100000</t>
  </si>
  <si>
    <t>5530300000</t>
  </si>
  <si>
    <t>5540000000</t>
  </si>
  <si>
    <t>5540100000</t>
  </si>
  <si>
    <t>5540300000</t>
  </si>
  <si>
    <t>5600000000</t>
  </si>
  <si>
    <t>5610000000</t>
  </si>
  <si>
    <t>5630000000</t>
  </si>
  <si>
    <t>5630100000</t>
  </si>
  <si>
    <t>5640000000</t>
  </si>
  <si>
    <t>5640100000</t>
  </si>
  <si>
    <t>тыс.руб.</t>
  </si>
  <si>
    <t>Совершенствование муниципального управления</t>
  </si>
  <si>
    <t>Поддержка  социальных и общественных инициатив населения городского округа</t>
  </si>
  <si>
    <t>Обеспечение освещения деятельности органов местного самоуправления муниципального образования городской округ  "Охинский" в средствах массовой информации</t>
  </si>
  <si>
    <t>Совершенствование системы поддержки граждан муниципального образования городской округ "Охинский"</t>
  </si>
  <si>
    <t>Устойчивое развитие коренных малочисленных народов Севера Сахалинской области</t>
  </si>
  <si>
    <t>Формирование доступной среды жизнедеятельности для инвалидов городского округа "Охинский"</t>
  </si>
  <si>
    <t>Мероприятия по созданию условий для организации работы органов  местного самоуправления муниципального образования городской округ "Охинский"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</si>
  <si>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"Охинский"</t>
  </si>
  <si>
    <t>Развитие образования в муниципальном образовании городской округ "Охинский"</t>
  </si>
  <si>
    <t>Подпрограмма "Повышение качества и доступности дошкольного образования"</t>
  </si>
  <si>
    <t>Повышение качества дошкольного образования</t>
  </si>
  <si>
    <t>Развитие альтернативных и вариативных форм дошкольного образования</t>
  </si>
  <si>
    <t>Подпрограмма "Повышение доступности и качества общего образования, в том числе в сельской местности"</t>
  </si>
  <si>
    <t>Развитие инфраструктуры доступности качественного общего образования</t>
  </si>
  <si>
    <t>Повышение качества общего образования</t>
  </si>
  <si>
    <t>Выявление и поддержка одаренных детей</t>
  </si>
  <si>
    <t>Обеспечение питанием обучающихся образовательных учреждений</t>
  </si>
  <si>
    <t>Подпрограмма "Развитие воспитания, дополнительного образования и социальной защиты детей"</t>
  </si>
  <si>
    <t>Повышение качества дополнительного образования детей</t>
  </si>
  <si>
    <t>Социальная защита детей</t>
  </si>
  <si>
    <t>Федеральный проект "Успех каждого ребенка"</t>
  </si>
  <si>
    <t>Подпрограмма "Развитие кадрового потенциала"</t>
  </si>
  <si>
    <t>Социальные гарантии работникам образования</t>
  </si>
  <si>
    <t>Повышение престижа учреждения, педагогической профессии, формирование позитивного образа современного учителя</t>
  </si>
  <si>
    <t>Совершенствование системы непрерывного образования, подготовки профессиональных педагогических кадров</t>
  </si>
  <si>
    <t>Подпрограмма "Строительство, капитальный и текущий ремонт образовательных учреждений"</t>
  </si>
  <si>
    <t>Капитальный и текущий ремонт дошкольных образовательных учреждений (Укрепление МТБ)</t>
  </si>
  <si>
    <t>Капитальный и текущий ремонт общеобразовательных учреждений (Укрепление МТБ)</t>
  </si>
  <si>
    <t>Капитальный и текущий ремонт учреждений дополнительного образования</t>
  </si>
  <si>
    <t>Совершенствование и развитие дорожного хозяйства, повышение безопасности дорожного движения в муниципальном образовании городской округ "Охинский"</t>
  </si>
  <si>
    <t>Совершенствование и развитие дорожного хозяйства на территории муниципального образования городской округ "Охинский"</t>
  </si>
  <si>
    <t>Содержание автомобильных дорог общего пользования местного значения муниципального образования городской округ "Охинский" и дорожных сооружений, являющихся их технологической частью</t>
  </si>
  <si>
    <t>Капитальный и текущий ремонт, реконструкция и строительство автомобильных дорог общего пользования местного значения муниципального образования городской округ «Охинский»</t>
  </si>
  <si>
    <t>Научно-исследовательская, опытно-конструкторская  и технологическая работа в сфере дорожного хозяйства</t>
  </si>
  <si>
    <t>Осуществление иных мероприятий в отношении автомобильных дорог общего пользования</t>
  </si>
  <si>
    <t>Повышение безопасности дорожного движения в муниципальном образовании городской округ "Охинский</t>
  </si>
  <si>
    <t>Мероприятия, направленные на развитие системы организации движения транспортных средств и пешеходов, повышение безопасности дорожных условий</t>
  </si>
  <si>
    <t>О противодействии коррупции в органах местного самоуправления муниципального образования городской округ "Охинский"</t>
  </si>
  <si>
    <t>Обеспечение антикоррупционной составляющей при организации профессиональной подготовки муниципальных служащих</t>
  </si>
  <si>
    <t>Организация повышения квалификации и профессиональной переподготовки муниципальных служащих, в должностные обязанности которых входит организация размещения заказов (оплата обучения)</t>
  </si>
  <si>
    <t>Производство и размещение тематических видеоматериалов (роликов), направленных на формирование в обществе нетерпимого отношения к коррупции</t>
  </si>
  <si>
    <t>Обеспечение населения муниципального образования городской округ "Охинский" качественным жильем</t>
  </si>
  <si>
    <t>Ликвидация аварийного и непригодного для проживания жилищного фонда, неиспользуемых и бесхозяйных объектов производственного и непроизводственного назначения</t>
  </si>
  <si>
    <t>Обустройство земельных участков, подлежащих предоставлению семьям, имеющим трех и более детей</t>
  </si>
  <si>
    <t>Финансовое обеспечение деятельности муниципального казенного учреждения "Управления капитального строительства городского округа "Охинский"</t>
  </si>
  <si>
    <t>Техническая инвентаризация, выполнение экспертных работ, межевание и постановка на кадастровый учет</t>
  </si>
  <si>
    <t>Подпрограмма  "Стимулирование жилищного строительства"</t>
  </si>
  <si>
    <t>Развитие системы градостроительной деятельности</t>
  </si>
  <si>
    <t>Строительство (приобретение на первичном рынке и вторичном рынке) жилья</t>
  </si>
  <si>
    <t>Подпрограмма "Переселение граждан из аварийного и ветхого жилищного фонда"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</si>
  <si>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</si>
  <si>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Обследование жилых домов на предмет признания их аварийными и подлежащими сносу или реконструкции</t>
  </si>
  <si>
    <t>Расселение многоквартирных домов, признанных в установленном законодательством порядке аварийными</t>
  </si>
  <si>
    <t>Обеспечение населения муниципального образования городской округ "Охинский" качественными услугами  жилищно-коммунального хозяйства</t>
  </si>
  <si>
    <t>Строительство, реконструкция (техническое перевооружение) объектов коммунальной инфраструктуры</t>
  </si>
  <si>
    <t>Мероприятия по развитию жилищно-коммунального комплекса</t>
  </si>
  <si>
    <t>Мероприятия по обеспечению безаварийной работы жилищно-коммунального комплекса</t>
  </si>
  <si>
    <t>Мероприятия по капитальному ремонту и реконструкции жилищного фонда</t>
  </si>
  <si>
    <t>Мероприятия по благоустройству населенных пунктов</t>
  </si>
  <si>
    <t>Организация электро-, тепло и газоснабжения</t>
  </si>
  <si>
    <t>Разработка программы комплексного развития систем коммунальной инфраструктуры  в муниципальном образовании городской округ "Охинский" (с генеральной схемой очистки территории)</t>
  </si>
  <si>
    <t>Организация электроснабжения в с. Рыбновск и с. Рыбное</t>
  </si>
  <si>
    <t>Компенсация затрат или недополученных доходов в сфере жилищно-коммунального хозяйства</t>
  </si>
  <si>
    <t>Строительство, реконструкция (техническое перевооружение) объектов бытового обслуживания</t>
  </si>
  <si>
    <t>Мероприятия по созданию условий для управления многоквартирными домами</t>
  </si>
  <si>
    <t>Подпрограмма "Чистая вода"</t>
  </si>
  <si>
    <t>Модернизация и содержание объектов уличного освещения муниципального образования городской округ "Охинский"</t>
  </si>
  <si>
    <t>Энергосбережение, содержание и установка линий и оборудования уличного освещения г. Охи и сел</t>
  </si>
  <si>
    <t>Капитальный ремонт, устройство и реконструкция уличного освещения г. Охи и сел</t>
  </si>
  <si>
    <t>Развитие сельского хозяйства муниципального образования городской округ "Охинский"</t>
  </si>
  <si>
    <t>Государственная поддержка животноводства в личных подсобных хозяйствах</t>
  </si>
  <si>
    <t>Совершенствование системы управления муниципальным имуществом в муниципальном образовании городской округ «Охинский»</t>
  </si>
  <si>
    <t>Приобретение имущества в собственность муниципального образования, исполнение обязанностей связанных с владением, пользованием, и распоряжением имуществом</t>
  </si>
  <si>
    <t>Совершенствование системы учета объектов муниципальной собственности в Реестре имущества муниципального образования</t>
  </si>
  <si>
    <t>Финансовое обеспечение (возмещение) затрат по содержанию муниципального имущества</t>
  </si>
  <si>
    <t>Оказание  финансовой помощи муниципальным унитарным предприятиям, предоставляющим жилищно-коммунальные услуги</t>
  </si>
  <si>
    <t>Ремонт имущества, находящегося в собственности МО городской округ «Охинский»</t>
  </si>
  <si>
    <t>Защита населения и территории муниципального образования городской округ "Охинский" от чрезвычайных ситуаций природного и техногенного характера, обеспечение пожарной безопасности и безопасности на водных объектах</t>
  </si>
  <si>
    <t>Подготовка должностных лиц, специалистов гражданской обороны и звена РСЧС Охинского района</t>
  </si>
  <si>
    <t>Создание резерва горюче-смазочных материалов</t>
  </si>
  <si>
    <t>Информирования населения правилам пожарной безопасности, безопасности людей на водных объектах, правилам людей при чрезвычайных ситуациях и террористических актах</t>
  </si>
  <si>
    <t>Развитие культуры в муниципальном образовании городской округ "Охинский"</t>
  </si>
  <si>
    <t>Сохранение культурного наследия и расширение доступа граждан к культурным ценностям и информации</t>
  </si>
  <si>
    <t>Развитие библиотечного дела</t>
  </si>
  <si>
    <t>Развитие музейного дела</t>
  </si>
  <si>
    <t>Развитие культурно-досугового обслуживания населения</t>
  </si>
  <si>
    <t>Прочие мероприятия в сфере культуры</t>
  </si>
  <si>
    <t>Развитие социально-культурной деятельности</t>
  </si>
  <si>
    <t>Поддержка и развитие отраслевого образования, кадрового потенциала в сфере культуры</t>
  </si>
  <si>
    <t>Создание условий реализации мероприятий муниципальной программы муниципального образования городской округ "Охинский" "Развитие культуры в муниципальном образовании городской округ "Охинский"</t>
  </si>
  <si>
    <t>Развитие физической культуры, спорта и повышение эффективности молодежной политики в муниципальном образовании городской округ "Охинский"</t>
  </si>
  <si>
    <t xml:space="preserve"> "Развитие физической культуры и спорта в муниципальном образовании городской округ "Охинский"</t>
  </si>
  <si>
    <t>Развитие массовой физической культуры и спорта</t>
  </si>
  <si>
    <t>Развитие системы подготовки спортивного резерва</t>
  </si>
  <si>
    <t>Мероприятия по обеспечению антитеррористической безопасности учреждений спортивной направленности</t>
  </si>
  <si>
    <t>Развитие инфраструктуры и модернизации объектов в сфере физической культуры и спорта</t>
  </si>
  <si>
    <t>Строительство, реконструкция, капитальный ремонт объектов и сооружений</t>
  </si>
  <si>
    <t>"Организация отдыха, оздоровления и занятости детей молодежи МО городской округ "Охинский"</t>
  </si>
  <si>
    <t>Организация работы в период летней оздоровительной кампании лагерей дневного пребывания, профильных лагерей и других форм организованного отдыха детей и молодежи в соответствии с утвержденными планами работ</t>
  </si>
  <si>
    <t>Организация трудовой занятости несовершеннолетних от 14 до 18 лет в свободное от учебы время</t>
  </si>
  <si>
    <t>"Молодежная политика в муниципальном образовании городской округ "Охинский"</t>
  </si>
  <si>
    <t>Интеграция молодежи в общественно-политические отношения</t>
  </si>
  <si>
    <t>Интеграция молодежи в социокультурные отношения</t>
  </si>
  <si>
    <t>Социализация молодежи, находящейся в трудной жизненной ситуации и профилактика асоциальных явлений среди молодежи</t>
  </si>
  <si>
    <t>"Профилактика терроризма, экстремизма, наркомании и правонарушений в муниципальном образовании городской округ "Охинский"</t>
  </si>
  <si>
    <t>Профилактика наркомании</t>
  </si>
  <si>
    <t>Профилактика правонарушений</t>
  </si>
  <si>
    <t>Профилактика терроризма и экстремизма</t>
  </si>
  <si>
    <t>Поддержка и развитие малого и среднего предпринимательства в муниципальном образовании городской округ "Охинский"</t>
  </si>
  <si>
    <t>Федеральный проект "Улучшение условий ведения предпринимательской деятельности"</t>
  </si>
  <si>
    <t>"Развитие торговли в муниципальном образовании городской округ "Охинский"</t>
  </si>
  <si>
    <t>Развитие торговой инфраструктуры</t>
  </si>
  <si>
    <t>Формирование современной городской среды на территории муниципального образования городской округ "Охинский"</t>
  </si>
  <si>
    <t>Капитальный ремонт дворовых территорий многоквартирных домов, проездов к дворовым территориям многоквартирных домов</t>
  </si>
  <si>
    <t>Капитальный ремонт и содержание общественных территорий подлежащих благоустройству</t>
  </si>
  <si>
    <t>Федеральный проект "Формирование комфортной городской среды"</t>
  </si>
  <si>
    <t>Непрограммные расходы на обеспечение деятельности органов местного самоуправления</t>
  </si>
  <si>
    <t>Глава муниципального образования</t>
  </si>
  <si>
    <t>Исполнительно-распорядительные, иные органы местного самоуправления</t>
  </si>
  <si>
    <t>Обеспечение деятельности органов местного самоуправления</t>
  </si>
  <si>
    <t>Осуществление муниципальными образованиями переданных государственных полномочий Сахалинской области</t>
  </si>
  <si>
    <t>Представительные (законодательные) органы местного самоуправления</t>
  </si>
  <si>
    <t>Председатель представительного органа муниципального образования</t>
  </si>
  <si>
    <t>Обеспечение деятельности представительного органа муниципального образования</t>
  </si>
  <si>
    <t>Контрольно-счетная палата муниципального образования</t>
  </si>
  <si>
    <t>Председатель контрольно-счетной палаты муниципального образования</t>
  </si>
  <si>
    <t>Обеспечение деятельности контрольно-счетной палаты муниципального образования</t>
  </si>
  <si>
    <t>Прочие непрограммные расходы</t>
  </si>
  <si>
    <t>Финансовое обеспечение расходов местного бюджета за счет средств резервного фонда муниципального образования городской округ "Охинский"</t>
  </si>
  <si>
    <t>Финансовое обеспечение расходов бюджета за счет средств резервного фонда Правительства Сахалинской области</t>
  </si>
  <si>
    <t>Предупреждение и ликвидация чрезвычайных ситуаций и последствий стихийных бедствий</t>
  </si>
  <si>
    <t>Выполнение функций органов местного самоуправления</t>
  </si>
  <si>
    <t>Другие расходы по реализации государственных функций, связанных с общегосударственным управлением</t>
  </si>
  <si>
    <t>ИТОГО</t>
  </si>
  <si>
    <t>Создание условий реализации мероприятий муниципальной программы муниципального образования городской округ "Охинский" "Развитие образования в муниципальном образовании городской округ "Охинский"</t>
  </si>
  <si>
    <t>Приложение №3</t>
  </si>
  <si>
    <t xml:space="preserve">образования городской округ "Охинский" </t>
  </si>
  <si>
    <t xml:space="preserve">к решению Собрания муниципального </t>
  </si>
  <si>
    <t>План</t>
  </si>
  <si>
    <t>Исполнено</t>
  </si>
  <si>
    <t>от __________________2021 года № ________</t>
  </si>
  <si>
    <t>Расходы бюджета по муниципальным программам и непрограммным направлениям деятельности муниципального образования городской округ "Охинский" за 2020 год</t>
  </si>
  <si>
    <t>010P300000</t>
  </si>
  <si>
    <t>Федеральный проект "Старшее поколение"</t>
  </si>
  <si>
    <t>Строительство дошкольных образовательных учреждений</t>
  </si>
  <si>
    <t>0250100000</t>
  </si>
  <si>
    <t>Федеральный проект "Жилье"</t>
  </si>
  <si>
    <t>051F100000</t>
  </si>
  <si>
    <t>Федеральный проект "Обеспечение устойчивого сокращения непригодного для проживания жилищного фонда"</t>
  </si>
  <si>
    <t>052F300000</t>
  </si>
  <si>
    <t xml:space="preserve"> Расселение жилых домов, поврежденных в результате землетрясения, произошедшего в г. Нефтегорске Охинского района в 1995 году</t>
  </si>
  <si>
    <t>0540100000</t>
  </si>
  <si>
    <t>0540000000</t>
  </si>
  <si>
    <t>Подпрограмма "Расселение жилых домов, поврежденных в результате землетрясения, произошедшего в г. Нефтегорске Охинского района в 1995 году"</t>
  </si>
  <si>
    <t>Материально-техническое обеспечение выполнения пожарной безопасности и требований установленных правилами противопожарного режима в целях обеспечения пожарной безопасности</t>
  </si>
  <si>
    <t>Материально-техническое обеспечение первичных мер пожарной безопасности</t>
  </si>
  <si>
    <t>0901000000</t>
  </si>
  <si>
    <t>0901100000</t>
  </si>
  <si>
    <t>0902000000</t>
  </si>
  <si>
    <t xml:space="preserve"> Создание и содержание резерва материальных ресурсов для ликвидации чрезвычайных ситуаций</t>
  </si>
  <si>
    <t>100A100000</t>
  </si>
  <si>
    <t>Федеральный проект "Культурная среда"</t>
  </si>
  <si>
    <t xml:space="preserve"> Государственная поддержка на улучшение жилищных условий молодых семей</t>
  </si>
  <si>
    <t>Обеспечение жильем молодых семей МО городской округ Охинский"</t>
  </si>
  <si>
    <t>Финансовое обеспечение (возмещение) затрат, связанных с осуществлением предпринимательской деятельности</t>
  </si>
  <si>
    <t>Оказание содействия в подготовке проведения общероссийского голосования</t>
  </si>
  <si>
    <t>563W200000</t>
  </si>
  <si>
    <t>"Об утверждении отчета об исполнении бюджета муниципального образования городской округ "Охинский" за 2020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</si>
</sst>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3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0" fontId="7" fillId="0" borderId="1"/>
    <xf numFmtId="164" fontId="3" fillId="2" borderId="2">
      <alignment horizontal="right" vertical="top" shrinkToFit="1"/>
    </xf>
  </cellStyleXfs>
  <cellXfs count="4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37" applyNumberFormat="1" applyProtection="1">
      <alignment horizontal="left" wrapText="1"/>
    </xf>
    <xf numFmtId="0" fontId="8" fillId="0" borderId="1" xfId="51" applyFont="1" applyAlignment="1"/>
    <xf numFmtId="0" fontId="8" fillId="0" borderId="1" xfId="51" applyFont="1" applyAlignment="1">
      <alignment horizontal="left" indent="3"/>
    </xf>
    <xf numFmtId="0" fontId="8" fillId="0" borderId="0" xfId="0" applyFont="1" applyAlignment="1">
      <alignment horizontal="center"/>
    </xf>
    <xf numFmtId="0" fontId="8" fillId="0" borderId="1" xfId="51" applyFont="1"/>
    <xf numFmtId="0" fontId="9" fillId="0" borderId="0" xfId="0" applyFont="1" applyProtection="1">
      <protection locked="0"/>
    </xf>
    <xf numFmtId="0" fontId="11" fillId="0" borderId="2" xfId="30" applyNumberFormat="1" applyFont="1" applyProtection="1">
      <alignment vertical="top" wrapText="1"/>
    </xf>
    <xf numFmtId="1" fontId="6" fillId="0" borderId="2" xfId="31" applyNumberFormat="1" applyFont="1" applyProtection="1">
      <alignment horizontal="center" vertical="top" shrinkToFit="1"/>
    </xf>
    <xf numFmtId="164" fontId="6" fillId="5" borderId="2" xfId="32" applyNumberFormat="1" applyFont="1" applyFill="1" applyProtection="1">
      <alignment horizontal="right" vertical="top" shrinkToFit="1"/>
    </xf>
    <xf numFmtId="0" fontId="5" fillId="0" borderId="2" xfId="30" applyNumberFormat="1" applyFont="1" applyProtection="1">
      <alignment vertical="top" wrapText="1"/>
    </xf>
    <xf numFmtId="1" fontId="12" fillId="0" borderId="2" xfId="31" applyNumberFormat="1" applyFont="1" applyProtection="1">
      <alignment horizontal="center" vertical="top" shrinkToFit="1"/>
    </xf>
    <xf numFmtId="164" fontId="12" fillId="5" borderId="2" xfId="32" applyNumberFormat="1" applyFont="1" applyFill="1" applyProtection="1">
      <alignment horizontal="right" vertical="top" shrinkToFit="1"/>
    </xf>
    <xf numFmtId="164" fontId="12" fillId="5" borderId="2" xfId="35" applyNumberFormat="1" applyFont="1" applyFill="1" applyProtection="1">
      <alignment horizontal="right" vertical="top" shrinkToFit="1"/>
    </xf>
    <xf numFmtId="0" fontId="8" fillId="0" borderId="1" xfId="51" applyFont="1" applyAlignment="1">
      <alignment wrapText="1"/>
    </xf>
    <xf numFmtId="164" fontId="6" fillId="5" borderId="2" xfId="52" applyNumberFormat="1" applyFont="1" applyFill="1" applyProtection="1">
      <alignment horizontal="right" vertical="top" shrinkToFit="1"/>
    </xf>
    <xf numFmtId="0" fontId="13" fillId="0" borderId="2" xfId="30" applyNumberFormat="1" applyFont="1" applyProtection="1">
      <alignment vertical="top" wrapText="1"/>
    </xf>
    <xf numFmtId="49" fontId="6" fillId="0" borderId="2" xfId="31" applyNumberFormat="1" applyFont="1" applyProtection="1">
      <alignment horizontal="center" vertical="top" shrinkToFit="1"/>
    </xf>
    <xf numFmtId="164" fontId="6" fillId="5" borderId="2" xfId="32" applyNumberFormat="1" applyFont="1" applyFill="1" applyAlignment="1" applyProtection="1">
      <alignment horizontal="center" vertical="top" shrinkToFit="1"/>
    </xf>
    <xf numFmtId="164" fontId="6" fillId="5" borderId="2" xfId="52" applyNumberFormat="1" applyFont="1" applyFill="1" applyAlignment="1" applyProtection="1">
      <alignment horizontal="center" vertical="top" shrinkToFit="1"/>
    </xf>
    <xf numFmtId="164" fontId="6" fillId="5" borderId="2" xfId="52" applyNumberFormat="1" applyFont="1" applyFill="1" applyAlignment="1" applyProtection="1">
      <alignment horizontal="right" vertical="top" shrinkToFit="1"/>
    </xf>
    <xf numFmtId="164" fontId="0" fillId="0" borderId="0" xfId="0" applyNumberFormat="1" applyProtection="1">
      <protection locked="0"/>
    </xf>
    <xf numFmtId="164" fontId="14" fillId="5" borderId="2" xfId="32" applyNumberFormat="1" applyFont="1" applyFill="1" applyProtection="1">
      <alignment horizontal="right" vertical="top" shrinkToFit="1"/>
    </xf>
    <xf numFmtId="0" fontId="5" fillId="0" borderId="2" xfId="17" applyNumberFormat="1" applyFont="1" applyAlignment="1" applyProtection="1">
      <alignment vertical="top" wrapText="1"/>
    </xf>
    <xf numFmtId="0" fontId="8" fillId="0" borderId="0" xfId="0" applyFont="1" applyAlignment="1">
      <alignment horizontal="left"/>
    </xf>
    <xf numFmtId="0" fontId="5" fillId="0" borderId="2" xfId="19" applyNumberFormat="1" applyFont="1" applyProtection="1">
      <alignment horizontal="center" vertical="center" wrapText="1"/>
    </xf>
    <xf numFmtId="0" fontId="5" fillId="0" borderId="2" xfId="19" applyFont="1">
      <alignment horizontal="center" vertical="center" wrapText="1"/>
    </xf>
    <xf numFmtId="0" fontId="10" fillId="0" borderId="0" xfId="0" applyFont="1" applyAlignment="1" applyProtection="1">
      <alignment horizontal="center" wrapText="1"/>
      <protection locked="0"/>
    </xf>
    <xf numFmtId="0" fontId="8" fillId="0" borderId="1" xfId="51" applyFont="1" applyAlignment="1">
      <alignment horizontal="left" wrapText="1"/>
    </xf>
    <xf numFmtId="0" fontId="1" fillId="0" borderId="1" xfId="37" applyNumberFormat="1" applyProtection="1">
      <alignment horizontal="left" wrapText="1"/>
    </xf>
    <xf numFmtId="0" fontId="1" fillId="0" borderId="1" xfId="37">
      <alignment horizontal="left" wrapText="1"/>
    </xf>
    <xf numFmtId="0" fontId="11" fillId="0" borderId="2" xfId="34" applyNumberFormat="1" applyFont="1" applyProtection="1">
      <alignment horizontal="left"/>
    </xf>
    <xf numFmtId="0" fontId="11" fillId="0" borderId="2" xfId="34" applyFont="1">
      <alignment horizontal="left"/>
    </xf>
    <xf numFmtId="0" fontId="5" fillId="0" borderId="2" xfId="6" applyNumberFormat="1" applyFont="1" applyProtection="1">
      <alignment horizontal="center" vertical="center" wrapText="1"/>
    </xf>
    <xf numFmtId="0" fontId="5" fillId="0" borderId="2" xfId="6" applyFont="1">
      <alignment horizontal="center" vertical="center" wrapText="1"/>
    </xf>
    <xf numFmtId="0" fontId="5" fillId="0" borderId="2" xfId="29" applyNumberFormat="1" applyFont="1" applyProtection="1">
      <alignment horizontal="center" vertical="center" wrapText="1"/>
    </xf>
    <xf numFmtId="0" fontId="5" fillId="0" borderId="2" xfId="29" applyFont="1">
      <alignment horizontal="center" vertical="center" wrapText="1"/>
    </xf>
    <xf numFmtId="0" fontId="5" fillId="0" borderId="2" xfId="9" applyNumberFormat="1" applyFont="1" applyProtection="1">
      <alignment horizontal="center" vertical="center" wrapText="1"/>
    </xf>
    <xf numFmtId="0" fontId="5" fillId="0" borderId="2" xfId="9" applyFont="1">
      <alignment horizontal="center" vertical="center" wrapText="1"/>
    </xf>
  </cellXfs>
  <cellStyles count="53">
    <cellStyle name="br" xfId="40"/>
    <cellStyle name="col" xfId="39"/>
    <cellStyle name="st25" xfId="52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  <cellStyle name="Обычный_Приложение 6" xfId="5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6"/>
  <sheetViews>
    <sheetView showGridLines="0" tabSelected="1" topLeftCell="A74" zoomScale="150" zoomScaleNormal="150" zoomScaleSheetLayoutView="100" workbookViewId="0">
      <selection activeCell="F76" sqref="F76"/>
    </sheetView>
  </sheetViews>
  <sheetFormatPr defaultRowHeight="15" outlineLevelRow="2" x14ac:dyDescent="0.25"/>
  <cols>
    <col min="1" max="1" width="46.42578125" style="1" customWidth="1"/>
    <col min="2" max="2" width="10.7109375" style="1" customWidth="1"/>
    <col min="3" max="3" width="12.85546875" style="1" customWidth="1"/>
    <col min="4" max="4" width="11.7109375" style="1" customWidth="1"/>
    <col min="5" max="5" width="9.140625" style="1" customWidth="1"/>
    <col min="6" max="16384" width="9.140625" style="1"/>
  </cols>
  <sheetData>
    <row r="1" spans="1:5" x14ac:dyDescent="0.25">
      <c r="B1" s="4" t="s">
        <v>273</v>
      </c>
      <c r="C1" s="4"/>
      <c r="D1" s="5"/>
      <c r="E1" s="6"/>
    </row>
    <row r="2" spans="1:5" x14ac:dyDescent="0.25">
      <c r="B2" s="4" t="s">
        <v>275</v>
      </c>
      <c r="C2" s="4"/>
      <c r="D2" s="5"/>
      <c r="E2" s="6"/>
    </row>
    <row r="3" spans="1:5" x14ac:dyDescent="0.25">
      <c r="B3" s="4" t="s">
        <v>274</v>
      </c>
      <c r="C3" s="4"/>
      <c r="D3" s="5"/>
      <c r="E3" s="6"/>
    </row>
    <row r="4" spans="1:5" ht="39" customHeight="1" x14ac:dyDescent="0.25">
      <c r="B4" s="30" t="s">
        <v>305</v>
      </c>
      <c r="C4" s="30"/>
      <c r="D4" s="30"/>
      <c r="E4" s="16"/>
    </row>
    <row r="5" spans="1:5" x14ac:dyDescent="0.25">
      <c r="B5" s="26" t="s">
        <v>278</v>
      </c>
      <c r="C5" s="4"/>
      <c r="D5" s="7"/>
      <c r="E5" s="6"/>
    </row>
    <row r="7" spans="1:5" ht="27" customHeight="1" x14ac:dyDescent="0.25">
      <c r="A7" s="29" t="s">
        <v>279</v>
      </c>
      <c r="B7" s="29"/>
      <c r="C7" s="29"/>
      <c r="D7" s="29"/>
    </row>
    <row r="8" spans="1:5" x14ac:dyDescent="0.25">
      <c r="A8" s="29"/>
      <c r="B8" s="29"/>
      <c r="C8" s="29"/>
      <c r="D8" s="29"/>
    </row>
    <row r="9" spans="1:5" ht="9.75" customHeight="1" x14ac:dyDescent="0.25"/>
    <row r="10" spans="1:5" x14ac:dyDescent="0.25">
      <c r="D10" s="8" t="s">
        <v>137</v>
      </c>
    </row>
    <row r="11" spans="1:5" ht="26.25" customHeight="1" x14ac:dyDescent="0.25">
      <c r="A11" s="35" t="s">
        <v>0</v>
      </c>
      <c r="B11" s="39" t="s">
        <v>1</v>
      </c>
      <c r="C11" s="27" t="s">
        <v>276</v>
      </c>
      <c r="D11" s="37" t="s">
        <v>277</v>
      </c>
      <c r="E11" s="2"/>
    </row>
    <row r="12" spans="1:5" x14ac:dyDescent="0.25">
      <c r="A12" s="36"/>
      <c r="B12" s="40"/>
      <c r="C12" s="28"/>
      <c r="D12" s="38"/>
      <c r="E12" s="2"/>
    </row>
    <row r="13" spans="1:5" ht="15.75" x14ac:dyDescent="0.25">
      <c r="A13" s="9" t="s">
        <v>138</v>
      </c>
      <c r="B13" s="13" t="s">
        <v>2</v>
      </c>
      <c r="C13" s="24">
        <f>SUM(C14:C21)</f>
        <v>126193</v>
      </c>
      <c r="D13" s="24">
        <f>SUM(D14:D21)</f>
        <v>125496.7</v>
      </c>
      <c r="E13" s="2"/>
    </row>
    <row r="14" spans="1:5" ht="25.5" outlineLevel="2" x14ac:dyDescent="0.25">
      <c r="A14" s="12" t="s">
        <v>139</v>
      </c>
      <c r="B14" s="10" t="s">
        <v>3</v>
      </c>
      <c r="C14" s="17">
        <v>1034.9000000000001</v>
      </c>
      <c r="D14" s="17">
        <v>1030.9000000000001</v>
      </c>
      <c r="E14" s="2"/>
    </row>
    <row r="15" spans="1:5" ht="51" outlineLevel="2" x14ac:dyDescent="0.25">
      <c r="A15" s="12" t="s">
        <v>140</v>
      </c>
      <c r="B15" s="10" t="s">
        <v>4</v>
      </c>
      <c r="C15" s="17">
        <v>18549.3</v>
      </c>
      <c r="D15" s="17">
        <v>18549.2</v>
      </c>
      <c r="E15" s="2"/>
    </row>
    <row r="16" spans="1:5" ht="38.25" outlineLevel="2" x14ac:dyDescent="0.25">
      <c r="A16" s="12" t="s">
        <v>141</v>
      </c>
      <c r="B16" s="10" t="s">
        <v>5</v>
      </c>
      <c r="C16" s="17">
        <v>15659.3</v>
      </c>
      <c r="D16" s="17">
        <v>15658.7</v>
      </c>
      <c r="E16" s="2"/>
    </row>
    <row r="17" spans="1:5" ht="25.5" outlineLevel="2" x14ac:dyDescent="0.25">
      <c r="A17" s="12" t="s">
        <v>142</v>
      </c>
      <c r="B17" s="10" t="s">
        <v>6</v>
      </c>
      <c r="C17" s="17">
        <v>5951.4</v>
      </c>
      <c r="D17" s="17">
        <v>5921.3</v>
      </c>
      <c r="E17" s="2"/>
    </row>
    <row r="18" spans="1:5" ht="25.5" outlineLevel="2" x14ac:dyDescent="0.25">
      <c r="A18" s="12" t="s">
        <v>143</v>
      </c>
      <c r="B18" s="10" t="s">
        <v>7</v>
      </c>
      <c r="C18" s="17">
        <v>2469.9</v>
      </c>
      <c r="D18" s="17">
        <v>2469.8000000000002</v>
      </c>
      <c r="E18" s="2"/>
    </row>
    <row r="19" spans="1:5" ht="51" outlineLevel="2" x14ac:dyDescent="0.25">
      <c r="A19" s="12" t="s">
        <v>144</v>
      </c>
      <c r="B19" s="10" t="s">
        <v>8</v>
      </c>
      <c r="C19" s="17">
        <v>61688.9</v>
      </c>
      <c r="D19" s="17">
        <v>61027.6</v>
      </c>
      <c r="E19" s="2"/>
    </row>
    <row r="20" spans="1:5" ht="51" outlineLevel="2" x14ac:dyDescent="0.25">
      <c r="A20" s="12" t="s">
        <v>145</v>
      </c>
      <c r="B20" s="10" t="s">
        <v>9</v>
      </c>
      <c r="C20" s="17">
        <v>12175</v>
      </c>
      <c r="D20" s="17">
        <v>12175</v>
      </c>
      <c r="E20" s="2"/>
    </row>
    <row r="21" spans="1:5" ht="15.75" outlineLevel="2" x14ac:dyDescent="0.25">
      <c r="A21" s="12" t="s">
        <v>281</v>
      </c>
      <c r="B21" s="10" t="s">
        <v>280</v>
      </c>
      <c r="C21" s="17">
        <v>8664.2999999999993</v>
      </c>
      <c r="D21" s="17">
        <v>8664.2000000000007</v>
      </c>
      <c r="E21" s="2"/>
    </row>
    <row r="22" spans="1:5" ht="25.5" x14ac:dyDescent="0.25">
      <c r="A22" s="9" t="s">
        <v>146</v>
      </c>
      <c r="B22" s="13" t="s">
        <v>10</v>
      </c>
      <c r="C22" s="14">
        <f>C23+C24+C27+C32+C36+C40</f>
        <v>1775974.2</v>
      </c>
      <c r="D22" s="24">
        <f>D23+D24+D27+D32+D36+D40</f>
        <v>1755946.9</v>
      </c>
      <c r="E22" s="2"/>
    </row>
    <row r="23" spans="1:5" ht="66.75" customHeight="1" outlineLevel="2" x14ac:dyDescent="0.25">
      <c r="A23" s="12" t="s">
        <v>272</v>
      </c>
      <c r="B23" s="10" t="s">
        <v>11</v>
      </c>
      <c r="C23" s="21">
        <v>69936</v>
      </c>
      <c r="D23" s="21">
        <v>69530.600000000006</v>
      </c>
      <c r="E23" s="2"/>
    </row>
    <row r="24" spans="1:5" ht="25.5" outlineLevel="1" x14ac:dyDescent="0.25">
      <c r="A24" s="12" t="s">
        <v>147</v>
      </c>
      <c r="B24" s="10" t="s">
        <v>12</v>
      </c>
      <c r="C24" s="21">
        <v>660142.80000000005</v>
      </c>
      <c r="D24" s="21">
        <v>660099.80000000005</v>
      </c>
      <c r="E24" s="2"/>
    </row>
    <row r="25" spans="1:5" ht="15.75" outlineLevel="2" x14ac:dyDescent="0.25">
      <c r="A25" s="12" t="s">
        <v>148</v>
      </c>
      <c r="B25" s="10" t="s">
        <v>13</v>
      </c>
      <c r="C25" s="21">
        <v>2212</v>
      </c>
      <c r="D25" s="21">
        <v>2211.8000000000002</v>
      </c>
      <c r="E25" s="2"/>
    </row>
    <row r="26" spans="1:5" ht="25.5" hidden="1" outlineLevel="2" x14ac:dyDescent="0.25">
      <c r="A26" s="18" t="s">
        <v>149</v>
      </c>
      <c r="B26" s="10" t="s">
        <v>14</v>
      </c>
      <c r="C26" s="20"/>
      <c r="D26" s="20"/>
      <c r="E26" s="2"/>
    </row>
    <row r="27" spans="1:5" ht="38.25" outlineLevel="1" collapsed="1" x14ac:dyDescent="0.25">
      <c r="A27" s="12" t="s">
        <v>150</v>
      </c>
      <c r="B27" s="10" t="s">
        <v>15</v>
      </c>
      <c r="C27" s="20">
        <f>SUM(C28:C31)</f>
        <v>785415.6</v>
      </c>
      <c r="D27" s="20">
        <f>SUM(D28:D31)</f>
        <v>776796.5</v>
      </c>
      <c r="E27" s="2"/>
    </row>
    <row r="28" spans="1:5" ht="25.5" outlineLevel="2" x14ac:dyDescent="0.25">
      <c r="A28" s="12" t="s">
        <v>151</v>
      </c>
      <c r="B28" s="10" t="s">
        <v>16</v>
      </c>
      <c r="C28" s="21">
        <v>2212</v>
      </c>
      <c r="D28" s="21">
        <v>2211.8000000000002</v>
      </c>
      <c r="E28" s="2"/>
    </row>
    <row r="29" spans="1:5" ht="15.75" outlineLevel="2" x14ac:dyDescent="0.25">
      <c r="A29" s="12" t="s">
        <v>152</v>
      </c>
      <c r="B29" s="10" t="s">
        <v>17</v>
      </c>
      <c r="C29" s="21">
        <v>744803.2</v>
      </c>
      <c r="D29" s="21">
        <v>740333.6</v>
      </c>
      <c r="E29" s="2"/>
    </row>
    <row r="30" spans="1:5" ht="15.75" outlineLevel="2" x14ac:dyDescent="0.25">
      <c r="A30" s="12" t="s">
        <v>153</v>
      </c>
      <c r="B30" s="10" t="s">
        <v>18</v>
      </c>
      <c r="C30" s="21">
        <v>2743.6</v>
      </c>
      <c r="D30" s="21">
        <v>2718.4</v>
      </c>
      <c r="E30" s="2"/>
    </row>
    <row r="31" spans="1:5" ht="25.5" outlineLevel="2" x14ac:dyDescent="0.25">
      <c r="A31" s="12" t="s">
        <v>154</v>
      </c>
      <c r="B31" s="10" t="s">
        <v>19</v>
      </c>
      <c r="C31" s="21">
        <v>35656.800000000003</v>
      </c>
      <c r="D31" s="21">
        <v>31532.7</v>
      </c>
      <c r="E31" s="2"/>
    </row>
    <row r="32" spans="1:5" ht="25.5" outlineLevel="1" x14ac:dyDescent="0.25">
      <c r="A32" s="12" t="s">
        <v>155</v>
      </c>
      <c r="B32" s="10" t="s">
        <v>20</v>
      </c>
      <c r="C32" s="20">
        <f>SUM(C33:C35)</f>
        <v>173271.6</v>
      </c>
      <c r="D32" s="20">
        <f>SUM(D33:D35)</f>
        <v>171978.6</v>
      </c>
      <c r="E32" s="2"/>
    </row>
    <row r="33" spans="1:5" ht="25.5" outlineLevel="2" x14ac:dyDescent="0.25">
      <c r="A33" s="12" t="s">
        <v>156</v>
      </c>
      <c r="B33" s="10" t="s">
        <v>21</v>
      </c>
      <c r="C33" s="21">
        <v>50423.6</v>
      </c>
      <c r="D33" s="21">
        <v>50419.9</v>
      </c>
      <c r="E33" s="2"/>
    </row>
    <row r="34" spans="1:5" ht="15.75" outlineLevel="2" x14ac:dyDescent="0.25">
      <c r="A34" s="12" t="s">
        <v>157</v>
      </c>
      <c r="B34" s="10" t="s">
        <v>22</v>
      </c>
      <c r="C34" s="21">
        <v>122241.9</v>
      </c>
      <c r="D34" s="21">
        <v>120952.6</v>
      </c>
      <c r="E34" s="2"/>
    </row>
    <row r="35" spans="1:5" ht="15.75" outlineLevel="2" x14ac:dyDescent="0.25">
      <c r="A35" s="12" t="s">
        <v>158</v>
      </c>
      <c r="B35" s="10" t="s">
        <v>23</v>
      </c>
      <c r="C35" s="21">
        <v>606.1</v>
      </c>
      <c r="D35" s="21">
        <v>606.1</v>
      </c>
      <c r="E35" s="2"/>
    </row>
    <row r="36" spans="1:5" ht="15.75" outlineLevel="1" x14ac:dyDescent="0.25">
      <c r="A36" s="12" t="s">
        <v>159</v>
      </c>
      <c r="B36" s="10" t="s">
        <v>24</v>
      </c>
      <c r="C36" s="20">
        <f>SUM(C37:C39)</f>
        <v>3694.4</v>
      </c>
      <c r="D36" s="20">
        <f>SUM(D37:D39)</f>
        <v>3669.7</v>
      </c>
      <c r="E36" s="2"/>
    </row>
    <row r="37" spans="1:5" ht="15.75" outlineLevel="2" x14ac:dyDescent="0.25">
      <c r="A37" s="12" t="s">
        <v>160</v>
      </c>
      <c r="B37" s="10" t="s">
        <v>25</v>
      </c>
      <c r="C37" s="21">
        <v>3059.4</v>
      </c>
      <c r="D37" s="21">
        <v>3034.8</v>
      </c>
      <c r="E37" s="2"/>
    </row>
    <row r="38" spans="1:5" ht="38.25" outlineLevel="2" x14ac:dyDescent="0.25">
      <c r="A38" s="12" t="s">
        <v>161</v>
      </c>
      <c r="B38" s="10" t="s">
        <v>26</v>
      </c>
      <c r="C38" s="21">
        <v>270</v>
      </c>
      <c r="D38" s="21">
        <v>270</v>
      </c>
      <c r="E38" s="2"/>
    </row>
    <row r="39" spans="1:5" ht="38.25" outlineLevel="2" x14ac:dyDescent="0.25">
      <c r="A39" s="12" t="s">
        <v>162</v>
      </c>
      <c r="B39" s="10" t="s">
        <v>27</v>
      </c>
      <c r="C39" s="21">
        <v>365</v>
      </c>
      <c r="D39" s="21">
        <v>364.9</v>
      </c>
      <c r="E39" s="2"/>
    </row>
    <row r="40" spans="1:5" ht="25.5" outlineLevel="1" x14ac:dyDescent="0.25">
      <c r="A40" s="12" t="s">
        <v>163</v>
      </c>
      <c r="B40" s="10" t="s">
        <v>28</v>
      </c>
      <c r="C40" s="20">
        <f>SUM(C41:C44)</f>
        <v>83513.8</v>
      </c>
      <c r="D40" s="20">
        <f>SUM(D41:D44)</f>
        <v>73871.7</v>
      </c>
      <c r="E40" s="2"/>
    </row>
    <row r="41" spans="1:5" ht="25.5" outlineLevel="1" x14ac:dyDescent="0.25">
      <c r="A41" s="12" t="s">
        <v>282</v>
      </c>
      <c r="B41" s="19" t="s">
        <v>283</v>
      </c>
      <c r="C41" s="21">
        <v>1200</v>
      </c>
      <c r="D41" s="21">
        <v>0</v>
      </c>
      <c r="E41" s="2"/>
    </row>
    <row r="42" spans="1:5" ht="25.5" outlineLevel="2" x14ac:dyDescent="0.25">
      <c r="A42" s="12" t="s">
        <v>164</v>
      </c>
      <c r="B42" s="10" t="s">
        <v>29</v>
      </c>
      <c r="C42" s="21">
        <v>13520.6</v>
      </c>
      <c r="D42" s="21">
        <v>13520.4</v>
      </c>
      <c r="E42" s="2"/>
    </row>
    <row r="43" spans="1:5" ht="25.5" outlineLevel="2" x14ac:dyDescent="0.25">
      <c r="A43" s="12" t="s">
        <v>165</v>
      </c>
      <c r="B43" s="10" t="s">
        <v>30</v>
      </c>
      <c r="C43" s="21">
        <v>68793.2</v>
      </c>
      <c r="D43" s="21">
        <v>60351.3</v>
      </c>
      <c r="E43" s="2"/>
    </row>
    <row r="44" spans="1:5" ht="25.5" hidden="1" outlineLevel="2" x14ac:dyDescent="0.25">
      <c r="A44" s="18" t="s">
        <v>166</v>
      </c>
      <c r="B44" s="10" t="s">
        <v>31</v>
      </c>
      <c r="C44" s="11"/>
      <c r="D44" s="11"/>
      <c r="E44" s="2"/>
    </row>
    <row r="45" spans="1:5" ht="54.75" customHeight="1" collapsed="1" x14ac:dyDescent="0.25">
      <c r="A45" s="9" t="s">
        <v>167</v>
      </c>
      <c r="B45" s="13" t="s">
        <v>32</v>
      </c>
      <c r="C45" s="14">
        <f>C46+C51</f>
        <v>318192</v>
      </c>
      <c r="D45" s="14">
        <f>D46+D51</f>
        <v>299798.8</v>
      </c>
      <c r="E45" s="2"/>
    </row>
    <row r="46" spans="1:5" ht="38.25" outlineLevel="1" x14ac:dyDescent="0.25">
      <c r="A46" s="12" t="s">
        <v>168</v>
      </c>
      <c r="B46" s="10" t="s">
        <v>33</v>
      </c>
      <c r="C46" s="11">
        <f>SUM(C47:C50)</f>
        <v>318191</v>
      </c>
      <c r="D46" s="11">
        <f>SUM(D47:D50)</f>
        <v>299798.8</v>
      </c>
      <c r="E46" s="2"/>
    </row>
    <row r="47" spans="1:5" ht="51" outlineLevel="2" x14ac:dyDescent="0.25">
      <c r="A47" s="12" t="s">
        <v>169</v>
      </c>
      <c r="B47" s="10" t="s">
        <v>34</v>
      </c>
      <c r="C47" s="22">
        <v>110827.1</v>
      </c>
      <c r="D47" s="22">
        <v>110827</v>
      </c>
      <c r="E47" s="2"/>
    </row>
    <row r="48" spans="1:5" ht="51" outlineLevel="2" x14ac:dyDescent="0.25">
      <c r="A48" s="12" t="s">
        <v>170</v>
      </c>
      <c r="B48" s="10" t="s">
        <v>35</v>
      </c>
      <c r="C48" s="22">
        <v>179430.6</v>
      </c>
      <c r="D48" s="22">
        <v>165599.29999999999</v>
      </c>
      <c r="E48" s="2"/>
    </row>
    <row r="49" spans="1:5" ht="25.5" outlineLevel="2" x14ac:dyDescent="0.25">
      <c r="A49" s="12" t="s">
        <v>171</v>
      </c>
      <c r="B49" s="10" t="s">
        <v>36</v>
      </c>
      <c r="C49" s="22">
        <v>17193.3</v>
      </c>
      <c r="D49" s="22">
        <v>12632.5</v>
      </c>
      <c r="E49" s="2"/>
    </row>
    <row r="50" spans="1:5" ht="25.5" outlineLevel="2" x14ac:dyDescent="0.25">
      <c r="A50" s="12" t="s">
        <v>172</v>
      </c>
      <c r="B50" s="10" t="s">
        <v>37</v>
      </c>
      <c r="C50" s="22">
        <v>10740</v>
      </c>
      <c r="D50" s="22">
        <v>10740</v>
      </c>
      <c r="E50" s="2"/>
    </row>
    <row r="51" spans="1:5" ht="38.25" outlineLevel="1" x14ac:dyDescent="0.25">
      <c r="A51" s="12" t="s">
        <v>173</v>
      </c>
      <c r="B51" s="10" t="s">
        <v>38</v>
      </c>
      <c r="C51" s="11">
        <f>SUM(C52:C52)</f>
        <v>1</v>
      </c>
      <c r="D51" s="11">
        <f>SUM(D52:D52)</f>
        <v>0</v>
      </c>
      <c r="E51" s="2"/>
    </row>
    <row r="52" spans="1:5" ht="51" outlineLevel="2" x14ac:dyDescent="0.25">
      <c r="A52" s="12" t="s">
        <v>174</v>
      </c>
      <c r="B52" s="10" t="s">
        <v>39</v>
      </c>
      <c r="C52" s="11">
        <v>1</v>
      </c>
      <c r="D52" s="11">
        <v>0</v>
      </c>
      <c r="E52" s="2"/>
    </row>
    <row r="53" spans="1:5" ht="38.25" x14ac:dyDescent="0.25">
      <c r="A53" s="9" t="s">
        <v>175</v>
      </c>
      <c r="B53" s="13" t="s">
        <v>40</v>
      </c>
      <c r="C53" s="14">
        <f>SUM(C54:C56)</f>
        <v>288.60000000000002</v>
      </c>
      <c r="D53" s="14">
        <f>SUM(D54:D56)</f>
        <v>288.5</v>
      </c>
      <c r="E53" s="2"/>
    </row>
    <row r="54" spans="1:5" ht="38.25" outlineLevel="2" x14ac:dyDescent="0.25">
      <c r="A54" s="12" t="s">
        <v>176</v>
      </c>
      <c r="B54" s="10" t="s">
        <v>41</v>
      </c>
      <c r="C54" s="17">
        <v>220.6</v>
      </c>
      <c r="D54" s="17">
        <v>220.5</v>
      </c>
      <c r="E54" s="2"/>
    </row>
    <row r="55" spans="1:5" ht="51" outlineLevel="2" x14ac:dyDescent="0.25">
      <c r="A55" s="12" t="s">
        <v>177</v>
      </c>
      <c r="B55" s="10" t="s">
        <v>42</v>
      </c>
      <c r="C55" s="17">
        <v>28</v>
      </c>
      <c r="D55" s="17">
        <v>28</v>
      </c>
      <c r="E55" s="2"/>
    </row>
    <row r="56" spans="1:5" ht="51" outlineLevel="2" x14ac:dyDescent="0.25">
      <c r="A56" s="12" t="s">
        <v>178</v>
      </c>
      <c r="B56" s="10" t="s">
        <v>43</v>
      </c>
      <c r="C56" s="17">
        <v>40</v>
      </c>
      <c r="D56" s="17">
        <v>40</v>
      </c>
      <c r="E56" s="2"/>
    </row>
    <row r="57" spans="1:5" ht="26.25" customHeight="1" x14ac:dyDescent="0.25">
      <c r="A57" s="9" t="s">
        <v>179</v>
      </c>
      <c r="B57" s="13" t="s">
        <v>44</v>
      </c>
      <c r="C57" s="14">
        <f>C58+C59+C60+C61+C62+C66+C71</f>
        <v>560706.19999999995</v>
      </c>
      <c r="D57" s="24">
        <f>D58+D59+D60+D61+D62+D66+D71</f>
        <v>529111.19999999995</v>
      </c>
      <c r="E57" s="2"/>
    </row>
    <row r="58" spans="1:5" ht="51" outlineLevel="2" x14ac:dyDescent="0.25">
      <c r="A58" s="12" t="s">
        <v>180</v>
      </c>
      <c r="B58" s="10" t="s">
        <v>45</v>
      </c>
      <c r="C58" s="17">
        <v>99265.9</v>
      </c>
      <c r="D58" s="17">
        <v>71213.399999999994</v>
      </c>
      <c r="E58" s="2"/>
    </row>
    <row r="59" spans="1:5" ht="25.5" hidden="1" outlineLevel="2" x14ac:dyDescent="0.25">
      <c r="A59" s="18" t="s">
        <v>181</v>
      </c>
      <c r="B59" s="10" t="s">
        <v>46</v>
      </c>
      <c r="C59" s="11"/>
      <c r="D59" s="11"/>
      <c r="E59" s="2"/>
    </row>
    <row r="60" spans="1:5" ht="51" outlineLevel="2" x14ac:dyDescent="0.25">
      <c r="A60" s="12" t="s">
        <v>182</v>
      </c>
      <c r="B60" s="10" t="s">
        <v>47</v>
      </c>
      <c r="C60" s="17">
        <v>37252.6</v>
      </c>
      <c r="D60" s="17">
        <v>37023</v>
      </c>
      <c r="E60" s="2"/>
    </row>
    <row r="61" spans="1:5" ht="25.5" outlineLevel="2" x14ac:dyDescent="0.25">
      <c r="A61" s="12" t="s">
        <v>183</v>
      </c>
      <c r="B61" s="10" t="s">
        <v>48</v>
      </c>
      <c r="C61" s="17">
        <v>600</v>
      </c>
      <c r="D61" s="17">
        <v>600</v>
      </c>
      <c r="E61" s="2"/>
    </row>
    <row r="62" spans="1:5" ht="25.5" outlineLevel="1" x14ac:dyDescent="0.25">
      <c r="A62" s="12" t="s">
        <v>184</v>
      </c>
      <c r="B62" s="10" t="s">
        <v>49</v>
      </c>
      <c r="C62" s="11">
        <f>SUM(C63:C65)</f>
        <v>67160.5</v>
      </c>
      <c r="D62" s="11">
        <f>SUM(D63:D65)</f>
        <v>65390.6</v>
      </c>
      <c r="E62" s="2"/>
    </row>
    <row r="63" spans="1:5" ht="15.75" outlineLevel="2" x14ac:dyDescent="0.25">
      <c r="A63" s="12" t="s">
        <v>185</v>
      </c>
      <c r="B63" s="10" t="s">
        <v>50</v>
      </c>
      <c r="C63" s="17">
        <v>8443.2999999999993</v>
      </c>
      <c r="D63" s="17">
        <v>8331.7999999999993</v>
      </c>
      <c r="E63" s="2"/>
    </row>
    <row r="64" spans="1:5" ht="25.5" outlineLevel="2" x14ac:dyDescent="0.25">
      <c r="A64" s="12" t="s">
        <v>186</v>
      </c>
      <c r="B64" s="10" t="s">
        <v>51</v>
      </c>
      <c r="C64" s="17">
        <v>6540.3</v>
      </c>
      <c r="D64" s="17">
        <v>6382</v>
      </c>
      <c r="E64" s="2"/>
    </row>
    <row r="65" spans="1:5" ht="15.75" outlineLevel="2" x14ac:dyDescent="0.25">
      <c r="A65" s="12" t="s">
        <v>284</v>
      </c>
      <c r="B65" s="10" t="s">
        <v>285</v>
      </c>
      <c r="C65" s="17">
        <v>52176.9</v>
      </c>
      <c r="D65" s="17">
        <v>50676.800000000003</v>
      </c>
      <c r="E65" s="2"/>
    </row>
    <row r="66" spans="1:5" ht="25.5" outlineLevel="1" x14ac:dyDescent="0.25">
      <c r="A66" s="12" t="s">
        <v>187</v>
      </c>
      <c r="B66" s="10" t="s">
        <v>52</v>
      </c>
      <c r="C66" s="11">
        <f>SUM(C67:C70)</f>
        <v>154391</v>
      </c>
      <c r="D66" s="11">
        <f>SUM(D67:D70)</f>
        <v>152848</v>
      </c>
      <c r="E66" s="2"/>
    </row>
    <row r="67" spans="1:5" ht="38.25" hidden="1" outlineLevel="2" x14ac:dyDescent="0.25">
      <c r="A67" s="18" t="s">
        <v>188</v>
      </c>
      <c r="B67" s="10" t="s">
        <v>53</v>
      </c>
      <c r="C67" s="11"/>
      <c r="D67" s="11"/>
      <c r="E67" s="2"/>
    </row>
    <row r="68" spans="1:5" ht="25.5" hidden="1" outlineLevel="2" x14ac:dyDescent="0.25">
      <c r="A68" s="18" t="s">
        <v>189</v>
      </c>
      <c r="B68" s="10" t="s">
        <v>54</v>
      </c>
      <c r="C68" s="11"/>
      <c r="D68" s="11"/>
      <c r="E68" s="2"/>
    </row>
    <row r="69" spans="1:5" ht="38.25" outlineLevel="2" x14ac:dyDescent="0.25">
      <c r="A69" s="12" t="s">
        <v>190</v>
      </c>
      <c r="B69" s="10" t="s">
        <v>55</v>
      </c>
      <c r="C69" s="17">
        <v>153555.29999999999</v>
      </c>
      <c r="D69" s="17">
        <v>152012.29999999999</v>
      </c>
      <c r="E69" s="2"/>
    </row>
    <row r="70" spans="1:5" ht="39.75" customHeight="1" outlineLevel="2" x14ac:dyDescent="0.25">
      <c r="A70" s="12" t="s">
        <v>286</v>
      </c>
      <c r="B70" s="10" t="s">
        <v>287</v>
      </c>
      <c r="C70" s="17">
        <v>835.7</v>
      </c>
      <c r="D70" s="17">
        <v>835.7</v>
      </c>
      <c r="E70" s="2"/>
    </row>
    <row r="71" spans="1:5" ht="53.25" customHeight="1" outlineLevel="2" x14ac:dyDescent="0.25">
      <c r="A71" s="12" t="s">
        <v>291</v>
      </c>
      <c r="B71" s="19" t="s">
        <v>290</v>
      </c>
      <c r="C71" s="17">
        <f>C72</f>
        <v>202036.2</v>
      </c>
      <c r="D71" s="17">
        <f>D72</f>
        <v>202036.2</v>
      </c>
      <c r="E71" s="2"/>
    </row>
    <row r="72" spans="1:5" ht="39.75" customHeight="1" outlineLevel="2" x14ac:dyDescent="0.25">
      <c r="A72" s="12" t="s">
        <v>288</v>
      </c>
      <c r="B72" s="19" t="s">
        <v>289</v>
      </c>
      <c r="C72" s="17">
        <v>202036.2</v>
      </c>
      <c r="D72" s="17">
        <v>202036.2</v>
      </c>
      <c r="E72" s="2"/>
    </row>
    <row r="73" spans="1:5" ht="56.25" customHeight="1" x14ac:dyDescent="0.25">
      <c r="A73" s="9" t="s">
        <v>191</v>
      </c>
      <c r="B73" s="13" t="s">
        <v>56</v>
      </c>
      <c r="C73" s="14">
        <f>C74+C75+C76+C77+C78+C79+C80+C81+C82+C83+C84+C85+C87</f>
        <v>387415.8</v>
      </c>
      <c r="D73" s="14">
        <f>D74+D75+D76+D77+D78+D79+D80+D81+D82+D83+D84+D85+D87</f>
        <v>364819.5</v>
      </c>
      <c r="E73" s="2"/>
    </row>
    <row r="74" spans="1:5" ht="38.25" outlineLevel="2" x14ac:dyDescent="0.25">
      <c r="A74" s="12" t="s">
        <v>192</v>
      </c>
      <c r="B74" s="10" t="s">
        <v>57</v>
      </c>
      <c r="C74" s="17">
        <v>48510.5</v>
      </c>
      <c r="D74" s="17">
        <v>46519.3</v>
      </c>
      <c r="E74" s="2"/>
    </row>
    <row r="75" spans="1:5" ht="25.5" outlineLevel="2" x14ac:dyDescent="0.25">
      <c r="A75" s="12" t="s">
        <v>193</v>
      </c>
      <c r="B75" s="10" t="s">
        <v>58</v>
      </c>
      <c r="C75" s="17">
        <v>68824.5</v>
      </c>
      <c r="D75" s="17">
        <v>68663.7</v>
      </c>
      <c r="E75" s="2"/>
    </row>
    <row r="76" spans="1:5" ht="25.5" outlineLevel="2" x14ac:dyDescent="0.25">
      <c r="A76" s="12" t="s">
        <v>194</v>
      </c>
      <c r="B76" s="10" t="s">
        <v>59</v>
      </c>
      <c r="C76" s="17">
        <v>127908.1</v>
      </c>
      <c r="D76" s="17">
        <f>118035.5-0.1</f>
        <v>118035.4</v>
      </c>
      <c r="E76" s="2"/>
    </row>
    <row r="77" spans="1:5" ht="25.5" outlineLevel="2" x14ac:dyDescent="0.25">
      <c r="A77" s="12" t="s">
        <v>195</v>
      </c>
      <c r="B77" s="10" t="s">
        <v>60</v>
      </c>
      <c r="C77" s="17">
        <v>23182.9</v>
      </c>
      <c r="D77" s="17">
        <v>23182.799999999999</v>
      </c>
      <c r="E77" s="2"/>
    </row>
    <row r="78" spans="1:5" ht="15.75" outlineLevel="2" x14ac:dyDescent="0.25">
      <c r="A78" s="12" t="s">
        <v>196</v>
      </c>
      <c r="B78" s="10" t="s">
        <v>61</v>
      </c>
      <c r="C78" s="17">
        <v>75980.100000000006</v>
      </c>
      <c r="D78" s="17">
        <v>75210.5</v>
      </c>
      <c r="E78" s="2"/>
    </row>
    <row r="79" spans="1:5" ht="15.75" outlineLevel="2" x14ac:dyDescent="0.25">
      <c r="A79" s="12" t="s">
        <v>197</v>
      </c>
      <c r="B79" s="10" t="s">
        <v>62</v>
      </c>
      <c r="C79" s="17">
        <v>1244.5</v>
      </c>
      <c r="D79" s="17">
        <v>1244.5</v>
      </c>
      <c r="E79" s="2"/>
    </row>
    <row r="80" spans="1:5" ht="57.75" hidden="1" customHeight="1" outlineLevel="2" x14ac:dyDescent="0.25">
      <c r="A80" s="18" t="s">
        <v>198</v>
      </c>
      <c r="B80" s="10" t="s">
        <v>63</v>
      </c>
      <c r="C80" s="11"/>
      <c r="D80" s="11"/>
      <c r="E80" s="2"/>
    </row>
    <row r="81" spans="1:5" ht="25.5" outlineLevel="2" x14ac:dyDescent="0.25">
      <c r="A81" s="12" t="s">
        <v>199</v>
      </c>
      <c r="B81" s="10" t="s">
        <v>64</v>
      </c>
      <c r="C81" s="17">
        <v>2022.1</v>
      </c>
      <c r="D81" s="17">
        <v>2022</v>
      </c>
      <c r="E81" s="2"/>
    </row>
    <row r="82" spans="1:5" ht="25.5" outlineLevel="2" x14ac:dyDescent="0.25">
      <c r="A82" s="12" t="s">
        <v>200</v>
      </c>
      <c r="B82" s="10" t="s">
        <v>65</v>
      </c>
      <c r="C82" s="17">
        <v>11803.3</v>
      </c>
      <c r="D82" s="17">
        <v>11797.6</v>
      </c>
      <c r="E82" s="2"/>
    </row>
    <row r="83" spans="1:5" ht="25.5" outlineLevel="2" x14ac:dyDescent="0.25">
      <c r="A83" s="12" t="s">
        <v>201</v>
      </c>
      <c r="B83" s="10" t="s">
        <v>66</v>
      </c>
      <c r="C83" s="17">
        <v>5634.6</v>
      </c>
      <c r="D83" s="17">
        <v>0</v>
      </c>
      <c r="E83" s="2"/>
    </row>
    <row r="84" spans="1:5" ht="25.5" outlineLevel="2" x14ac:dyDescent="0.25">
      <c r="A84" s="12" t="s">
        <v>202</v>
      </c>
      <c r="B84" s="10" t="s">
        <v>67</v>
      </c>
      <c r="C84" s="17">
        <v>1001.4</v>
      </c>
      <c r="D84" s="17">
        <v>1001.3</v>
      </c>
      <c r="E84" s="2"/>
    </row>
    <row r="85" spans="1:5" ht="15.75" outlineLevel="1" x14ac:dyDescent="0.25">
      <c r="A85" s="12" t="s">
        <v>203</v>
      </c>
      <c r="B85" s="10" t="s">
        <v>68</v>
      </c>
      <c r="C85" s="11">
        <f>SUM(C86)</f>
        <v>1283.8</v>
      </c>
      <c r="D85" s="11">
        <f>SUM(D86)</f>
        <v>1283.5999999999999</v>
      </c>
      <c r="E85" s="2"/>
    </row>
    <row r="86" spans="1:5" ht="15.75" outlineLevel="2" x14ac:dyDescent="0.25">
      <c r="A86" s="12" t="s">
        <v>203</v>
      </c>
      <c r="B86" s="10" t="s">
        <v>69</v>
      </c>
      <c r="C86" s="17">
        <v>1283.8</v>
      </c>
      <c r="D86" s="17">
        <v>1283.5999999999999</v>
      </c>
      <c r="E86" s="2"/>
    </row>
    <row r="87" spans="1:5" ht="38.25" outlineLevel="1" x14ac:dyDescent="0.25">
      <c r="A87" s="12" t="s">
        <v>204</v>
      </c>
      <c r="B87" s="10" t="s">
        <v>70</v>
      </c>
      <c r="C87" s="11">
        <f>SUM(C88:C89)</f>
        <v>20020</v>
      </c>
      <c r="D87" s="11">
        <f>SUM(D88:D89)</f>
        <v>15858.8</v>
      </c>
      <c r="E87" s="2"/>
    </row>
    <row r="88" spans="1:5" ht="25.5" outlineLevel="2" x14ac:dyDescent="0.25">
      <c r="A88" s="12" t="s">
        <v>205</v>
      </c>
      <c r="B88" s="10" t="s">
        <v>71</v>
      </c>
      <c r="C88" s="17">
        <v>16020</v>
      </c>
      <c r="D88" s="17">
        <v>15858.84</v>
      </c>
      <c r="E88" s="2"/>
    </row>
    <row r="89" spans="1:5" ht="25.5" outlineLevel="2" x14ac:dyDescent="0.25">
      <c r="A89" s="12" t="s">
        <v>206</v>
      </c>
      <c r="B89" s="10" t="s">
        <v>72</v>
      </c>
      <c r="C89" s="17">
        <v>4000</v>
      </c>
      <c r="D89" s="17">
        <v>0</v>
      </c>
      <c r="E89" s="2"/>
    </row>
    <row r="90" spans="1:5" ht="25.5" x14ac:dyDescent="0.25">
      <c r="A90" s="9" t="s">
        <v>207</v>
      </c>
      <c r="B90" s="13" t="s">
        <v>73</v>
      </c>
      <c r="C90" s="14">
        <f>SUM(C91)</f>
        <v>3370.6</v>
      </c>
      <c r="D90" s="14">
        <f>SUM(D91)</f>
        <v>3370.5</v>
      </c>
      <c r="E90" s="2"/>
    </row>
    <row r="91" spans="1:5" ht="25.5" outlineLevel="2" x14ac:dyDescent="0.25">
      <c r="A91" s="12" t="s">
        <v>208</v>
      </c>
      <c r="B91" s="10" t="s">
        <v>74</v>
      </c>
      <c r="C91" s="11">
        <v>3370.6</v>
      </c>
      <c r="D91" s="11">
        <v>3370.5</v>
      </c>
      <c r="E91" s="2"/>
    </row>
    <row r="92" spans="1:5" ht="38.25" x14ac:dyDescent="0.25">
      <c r="A92" s="9" t="s">
        <v>209</v>
      </c>
      <c r="B92" s="13" t="s">
        <v>75</v>
      </c>
      <c r="C92" s="14">
        <f>SUM(C93:C97)</f>
        <v>96731.3</v>
      </c>
      <c r="D92" s="14">
        <f>SUM(D93:D97)</f>
        <v>96507.1</v>
      </c>
      <c r="E92" s="2"/>
    </row>
    <row r="93" spans="1:5" ht="51" outlineLevel="2" x14ac:dyDescent="0.25">
      <c r="A93" s="12" t="s">
        <v>210</v>
      </c>
      <c r="B93" s="10" t="s">
        <v>76</v>
      </c>
      <c r="C93" s="17">
        <v>2775.9</v>
      </c>
      <c r="D93" s="17">
        <v>2747.9</v>
      </c>
      <c r="E93" s="2"/>
    </row>
    <row r="94" spans="1:5" ht="38.25" outlineLevel="2" x14ac:dyDescent="0.25">
      <c r="A94" s="12" t="s">
        <v>211</v>
      </c>
      <c r="B94" s="10" t="s">
        <v>77</v>
      </c>
      <c r="C94" s="17">
        <v>2379.6999999999998</v>
      </c>
      <c r="D94" s="17">
        <v>2379.6</v>
      </c>
      <c r="E94" s="2"/>
    </row>
    <row r="95" spans="1:5" ht="25.5" outlineLevel="2" x14ac:dyDescent="0.25">
      <c r="A95" s="12" t="s">
        <v>212</v>
      </c>
      <c r="B95" s="10" t="s">
        <v>78</v>
      </c>
      <c r="C95" s="17">
        <v>68711.199999999997</v>
      </c>
      <c r="D95" s="17">
        <v>68515.199999999997</v>
      </c>
      <c r="E95" s="2"/>
    </row>
    <row r="96" spans="1:5" ht="38.25" outlineLevel="2" x14ac:dyDescent="0.25">
      <c r="A96" s="12" t="s">
        <v>213</v>
      </c>
      <c r="B96" s="10" t="s">
        <v>79</v>
      </c>
      <c r="C96" s="17">
        <v>17771.3</v>
      </c>
      <c r="D96" s="17">
        <v>17771.3</v>
      </c>
      <c r="E96" s="2"/>
    </row>
    <row r="97" spans="1:5" ht="25.5" outlineLevel="2" x14ac:dyDescent="0.25">
      <c r="A97" s="12" t="s">
        <v>214</v>
      </c>
      <c r="B97" s="10" t="s">
        <v>80</v>
      </c>
      <c r="C97" s="17">
        <v>5093.2</v>
      </c>
      <c r="D97" s="17">
        <v>5093.1000000000004</v>
      </c>
      <c r="E97" s="2"/>
    </row>
    <row r="98" spans="1:5" ht="66" customHeight="1" x14ac:dyDescent="0.25">
      <c r="A98" s="9" t="s">
        <v>215</v>
      </c>
      <c r="B98" s="13" t="s">
        <v>81</v>
      </c>
      <c r="C98" s="14">
        <f>SUM(C99:C104)</f>
        <v>2991.8</v>
      </c>
      <c r="D98" s="14">
        <f>SUM(D99:D104)</f>
        <v>2991.6</v>
      </c>
      <c r="E98" s="2"/>
    </row>
    <row r="99" spans="1:5" ht="28.5" customHeight="1" x14ac:dyDescent="0.25">
      <c r="A99" s="12" t="s">
        <v>297</v>
      </c>
      <c r="B99" s="19" t="s">
        <v>296</v>
      </c>
      <c r="C99" s="17">
        <v>304</v>
      </c>
      <c r="D99" s="17">
        <v>304</v>
      </c>
      <c r="E99" s="2"/>
    </row>
    <row r="100" spans="1:5" ht="25.5" outlineLevel="2" x14ac:dyDescent="0.25">
      <c r="A100" s="12" t="s">
        <v>216</v>
      </c>
      <c r="B100" s="10" t="s">
        <v>82</v>
      </c>
      <c r="C100" s="17">
        <v>160.80000000000001</v>
      </c>
      <c r="D100" s="17">
        <v>160.80000000000001</v>
      </c>
      <c r="E100" s="2"/>
    </row>
    <row r="101" spans="1:5" ht="15.75" outlineLevel="2" x14ac:dyDescent="0.25">
      <c r="A101" s="12" t="s">
        <v>217</v>
      </c>
      <c r="B101" s="10" t="s">
        <v>83</v>
      </c>
      <c r="C101" s="11">
        <v>0</v>
      </c>
      <c r="D101" s="11">
        <v>0</v>
      </c>
      <c r="E101" s="2"/>
    </row>
    <row r="102" spans="1:5" ht="51" outlineLevel="2" x14ac:dyDescent="0.25">
      <c r="A102" s="12" t="s">
        <v>218</v>
      </c>
      <c r="B102" s="10" t="s">
        <v>84</v>
      </c>
      <c r="C102" s="17">
        <v>988</v>
      </c>
      <c r="D102" s="17">
        <v>987.9</v>
      </c>
      <c r="E102" s="2"/>
    </row>
    <row r="103" spans="1:5" ht="51" outlineLevel="2" x14ac:dyDescent="0.25">
      <c r="A103" s="25" t="s">
        <v>292</v>
      </c>
      <c r="B103" s="19" t="s">
        <v>294</v>
      </c>
      <c r="C103" s="17">
        <v>1479.1</v>
      </c>
      <c r="D103" s="17">
        <v>1479.1</v>
      </c>
      <c r="E103" s="2"/>
    </row>
    <row r="104" spans="1:5" ht="25.5" outlineLevel="2" x14ac:dyDescent="0.25">
      <c r="A104" s="25" t="s">
        <v>293</v>
      </c>
      <c r="B104" s="19" t="s">
        <v>295</v>
      </c>
      <c r="C104" s="17">
        <v>59.9</v>
      </c>
      <c r="D104" s="17">
        <v>59.8</v>
      </c>
      <c r="E104" s="2"/>
    </row>
    <row r="105" spans="1:5" ht="25.5" x14ac:dyDescent="0.25">
      <c r="A105" s="9" t="s">
        <v>219</v>
      </c>
      <c r="B105" s="13" t="s">
        <v>85</v>
      </c>
      <c r="C105" s="14">
        <f>SUM(C106:C114)</f>
        <v>254933.3</v>
      </c>
      <c r="D105" s="14">
        <f>SUM(D106:D114)</f>
        <v>254910.4</v>
      </c>
      <c r="E105" s="2"/>
    </row>
    <row r="106" spans="1:5" ht="38.25" outlineLevel="2" x14ac:dyDescent="0.25">
      <c r="A106" s="12" t="s">
        <v>220</v>
      </c>
      <c r="B106" s="10" t="s">
        <v>86</v>
      </c>
      <c r="C106" s="17">
        <v>2932</v>
      </c>
      <c r="D106" s="17">
        <v>2931.8</v>
      </c>
      <c r="E106" s="2"/>
    </row>
    <row r="107" spans="1:5" ht="15.75" outlineLevel="2" x14ac:dyDescent="0.25">
      <c r="A107" s="12" t="s">
        <v>221</v>
      </c>
      <c r="B107" s="10" t="s">
        <v>87</v>
      </c>
      <c r="C107" s="17">
        <v>55400.1</v>
      </c>
      <c r="D107" s="17">
        <v>55400</v>
      </c>
      <c r="E107" s="2"/>
    </row>
    <row r="108" spans="1:5" ht="15.75" outlineLevel="2" x14ac:dyDescent="0.25">
      <c r="A108" s="12" t="s">
        <v>222</v>
      </c>
      <c r="B108" s="10" t="s">
        <v>88</v>
      </c>
      <c r="C108" s="17">
        <v>15034.8</v>
      </c>
      <c r="D108" s="17">
        <v>15034.8</v>
      </c>
      <c r="E108" s="2"/>
    </row>
    <row r="109" spans="1:5" ht="25.5" outlineLevel="2" x14ac:dyDescent="0.25">
      <c r="A109" s="12" t="s">
        <v>223</v>
      </c>
      <c r="B109" s="10" t="s">
        <v>89</v>
      </c>
      <c r="C109" s="17">
        <v>77844.600000000006</v>
      </c>
      <c r="D109" s="17">
        <v>77827.899999999994</v>
      </c>
      <c r="E109" s="2"/>
    </row>
    <row r="110" spans="1:5" ht="15.75" outlineLevel="2" x14ac:dyDescent="0.25">
      <c r="A110" s="12" t="s">
        <v>224</v>
      </c>
      <c r="B110" s="10" t="s">
        <v>90</v>
      </c>
      <c r="C110" s="17">
        <v>12869</v>
      </c>
      <c r="D110" s="17">
        <v>12868.4</v>
      </c>
      <c r="E110" s="2"/>
    </row>
    <row r="111" spans="1:5" ht="15.75" outlineLevel="2" x14ac:dyDescent="0.25">
      <c r="A111" s="12" t="s">
        <v>225</v>
      </c>
      <c r="B111" s="10" t="s">
        <v>91</v>
      </c>
      <c r="C111" s="17">
        <v>6200.2</v>
      </c>
      <c r="D111" s="17">
        <v>6200.16</v>
      </c>
      <c r="E111" s="2"/>
    </row>
    <row r="112" spans="1:5" ht="25.5" outlineLevel="2" x14ac:dyDescent="0.25">
      <c r="A112" s="12" t="s">
        <v>226</v>
      </c>
      <c r="B112" s="10" t="s">
        <v>92</v>
      </c>
      <c r="C112" s="17">
        <v>68787.5</v>
      </c>
      <c r="D112" s="17">
        <v>68787.199999999997</v>
      </c>
      <c r="E112" s="2"/>
    </row>
    <row r="113" spans="1:5" ht="63.75" outlineLevel="2" x14ac:dyDescent="0.25">
      <c r="A113" s="12" t="s">
        <v>227</v>
      </c>
      <c r="B113" s="10" t="s">
        <v>93</v>
      </c>
      <c r="C113" s="17">
        <v>15503</v>
      </c>
      <c r="D113" s="17">
        <v>15498.1</v>
      </c>
      <c r="E113" s="2"/>
    </row>
    <row r="114" spans="1:5" ht="15.75" outlineLevel="2" x14ac:dyDescent="0.25">
      <c r="A114" s="12" t="s">
        <v>299</v>
      </c>
      <c r="B114" s="10" t="s">
        <v>298</v>
      </c>
      <c r="C114" s="17">
        <v>362.1</v>
      </c>
      <c r="D114" s="17">
        <v>362</v>
      </c>
      <c r="E114" s="2"/>
    </row>
    <row r="115" spans="1:5" ht="51" x14ac:dyDescent="0.25">
      <c r="A115" s="9" t="s">
        <v>228</v>
      </c>
      <c r="B115" s="13" t="s">
        <v>94</v>
      </c>
      <c r="C115" s="14">
        <f>C116+C122+C125+C129+C131</f>
        <v>298788</v>
      </c>
      <c r="D115" s="14">
        <f>D116+D122+D125+D129+D131</f>
        <v>295627</v>
      </c>
      <c r="E115" s="2"/>
    </row>
    <row r="116" spans="1:5" ht="38.25" outlineLevel="1" x14ac:dyDescent="0.25">
      <c r="A116" s="12" t="s">
        <v>229</v>
      </c>
      <c r="B116" s="10" t="s">
        <v>95</v>
      </c>
      <c r="C116" s="11">
        <f>SUM(C117:C121)</f>
        <v>273200.90000000002</v>
      </c>
      <c r="D116" s="11">
        <f>SUM(D117:D121)</f>
        <v>270056.8</v>
      </c>
      <c r="E116" s="2"/>
    </row>
    <row r="117" spans="1:5" ht="15.75" outlineLevel="2" x14ac:dyDescent="0.25">
      <c r="A117" s="12" t="s">
        <v>230</v>
      </c>
      <c r="B117" s="10" t="s">
        <v>96</v>
      </c>
      <c r="C117" s="17">
        <v>134281.9</v>
      </c>
      <c r="D117" s="17">
        <v>134272.1</v>
      </c>
      <c r="E117" s="2"/>
    </row>
    <row r="118" spans="1:5" ht="15.75" outlineLevel="2" x14ac:dyDescent="0.25">
      <c r="A118" s="12" t="s">
        <v>231</v>
      </c>
      <c r="B118" s="10" t="s">
        <v>97</v>
      </c>
      <c r="C118" s="17">
        <v>8826.1</v>
      </c>
      <c r="D118" s="17">
        <v>8588.2000000000007</v>
      </c>
      <c r="E118" s="2"/>
    </row>
    <row r="119" spans="1:5" ht="25.5" hidden="1" outlineLevel="2" x14ac:dyDescent="0.25">
      <c r="A119" s="18" t="s">
        <v>232</v>
      </c>
      <c r="B119" s="10" t="s">
        <v>98</v>
      </c>
      <c r="C119" s="11"/>
      <c r="D119" s="11"/>
      <c r="E119" s="2"/>
    </row>
    <row r="120" spans="1:5" ht="25.5" outlineLevel="2" x14ac:dyDescent="0.25">
      <c r="A120" s="12" t="s">
        <v>233</v>
      </c>
      <c r="B120" s="10" t="s">
        <v>99</v>
      </c>
      <c r="C120" s="17">
        <v>4863.5</v>
      </c>
      <c r="D120" s="17">
        <v>4863.3999999999996</v>
      </c>
      <c r="E120" s="2"/>
    </row>
    <row r="121" spans="1:5" ht="25.5" outlineLevel="2" x14ac:dyDescent="0.25">
      <c r="A121" s="12" t="s">
        <v>234</v>
      </c>
      <c r="B121" s="10" t="s">
        <v>100</v>
      </c>
      <c r="C121" s="17">
        <v>125229.4</v>
      </c>
      <c r="D121" s="17">
        <v>122333.1</v>
      </c>
      <c r="E121" s="2"/>
    </row>
    <row r="122" spans="1:5" ht="25.5" outlineLevel="1" x14ac:dyDescent="0.25">
      <c r="A122" s="12" t="s">
        <v>235</v>
      </c>
      <c r="B122" s="10" t="s">
        <v>101</v>
      </c>
      <c r="C122" s="11">
        <f>SUM(C123:C124)</f>
        <v>21060.9</v>
      </c>
      <c r="D122" s="11">
        <f>SUM(D123:D124)</f>
        <v>21060.3</v>
      </c>
      <c r="E122" s="2"/>
    </row>
    <row r="123" spans="1:5" ht="63.75" outlineLevel="2" x14ac:dyDescent="0.25">
      <c r="A123" s="12" t="s">
        <v>236</v>
      </c>
      <c r="B123" s="10" t="s">
        <v>102</v>
      </c>
      <c r="C123" s="17">
        <v>17665.2</v>
      </c>
      <c r="D123" s="17">
        <v>17665</v>
      </c>
      <c r="E123" s="2"/>
    </row>
    <row r="124" spans="1:5" ht="25.5" outlineLevel="2" x14ac:dyDescent="0.25">
      <c r="A124" s="12" t="s">
        <v>237</v>
      </c>
      <c r="B124" s="10" t="s">
        <v>103</v>
      </c>
      <c r="C124" s="17">
        <v>3395.7</v>
      </c>
      <c r="D124" s="17">
        <v>3395.3</v>
      </c>
      <c r="E124" s="2"/>
    </row>
    <row r="125" spans="1:5" ht="25.5" outlineLevel="1" x14ac:dyDescent="0.25">
      <c r="A125" s="12" t="s">
        <v>238</v>
      </c>
      <c r="B125" s="10" t="s">
        <v>104</v>
      </c>
      <c r="C125" s="11">
        <f>SUM(C126:C128)</f>
        <v>3781.7</v>
      </c>
      <c r="D125" s="11">
        <f>SUM(D126:D128)</f>
        <v>3765.5</v>
      </c>
      <c r="E125" s="2"/>
    </row>
    <row r="126" spans="1:5" ht="25.5" outlineLevel="2" x14ac:dyDescent="0.25">
      <c r="A126" s="12" t="s">
        <v>239</v>
      </c>
      <c r="B126" s="10" t="s">
        <v>105</v>
      </c>
      <c r="C126" s="17">
        <v>480.2</v>
      </c>
      <c r="D126" s="17">
        <v>480.2</v>
      </c>
      <c r="E126" s="2"/>
    </row>
    <row r="127" spans="1:5" ht="15.75" outlineLevel="2" x14ac:dyDescent="0.25">
      <c r="A127" s="12" t="s">
        <v>240</v>
      </c>
      <c r="B127" s="10" t="s">
        <v>106</v>
      </c>
      <c r="C127" s="17">
        <v>3072</v>
      </c>
      <c r="D127" s="17">
        <v>3055.8</v>
      </c>
      <c r="E127" s="2"/>
    </row>
    <row r="128" spans="1:5" ht="38.25" outlineLevel="2" x14ac:dyDescent="0.25">
      <c r="A128" s="12" t="s">
        <v>241</v>
      </c>
      <c r="B128" s="10" t="s">
        <v>107</v>
      </c>
      <c r="C128" s="17">
        <v>229.5</v>
      </c>
      <c r="D128" s="17">
        <v>229.5</v>
      </c>
      <c r="E128" s="2"/>
    </row>
    <row r="129" spans="1:5" ht="28.5" customHeight="1" outlineLevel="2" x14ac:dyDescent="0.25">
      <c r="A129" s="12" t="s">
        <v>301</v>
      </c>
      <c r="B129" s="10">
        <v>1240000000</v>
      </c>
      <c r="C129" s="17">
        <f>C130</f>
        <v>445.1</v>
      </c>
      <c r="D129" s="17">
        <f>D130</f>
        <v>445</v>
      </c>
      <c r="E129" s="2"/>
    </row>
    <row r="130" spans="1:5" ht="30" customHeight="1" outlineLevel="2" x14ac:dyDescent="0.25">
      <c r="A130" s="12" t="s">
        <v>300</v>
      </c>
      <c r="B130" s="10">
        <v>1240100000</v>
      </c>
      <c r="C130" s="17">
        <v>445.1</v>
      </c>
      <c r="D130" s="17">
        <v>444.96</v>
      </c>
      <c r="E130" s="2"/>
    </row>
    <row r="131" spans="1:5" ht="38.25" outlineLevel="1" x14ac:dyDescent="0.25">
      <c r="A131" s="12" t="s">
        <v>242</v>
      </c>
      <c r="B131" s="10" t="s">
        <v>108</v>
      </c>
      <c r="C131" s="11">
        <f>SUM(C132:C134)</f>
        <v>299.39999999999998</v>
      </c>
      <c r="D131" s="11">
        <f>SUM(D132:D134)</f>
        <v>299.39999999999998</v>
      </c>
      <c r="E131" s="2"/>
    </row>
    <row r="132" spans="1:5" ht="15.75" outlineLevel="2" x14ac:dyDescent="0.25">
      <c r="A132" s="12" t="s">
        <v>243</v>
      </c>
      <c r="B132" s="10" t="s">
        <v>109</v>
      </c>
      <c r="C132" s="17">
        <v>72</v>
      </c>
      <c r="D132" s="17">
        <v>72</v>
      </c>
      <c r="E132" s="2"/>
    </row>
    <row r="133" spans="1:5" ht="15.75" outlineLevel="2" x14ac:dyDescent="0.25">
      <c r="A133" s="12" t="s">
        <v>244</v>
      </c>
      <c r="B133" s="10" t="s">
        <v>110</v>
      </c>
      <c r="C133" s="17">
        <v>150.4</v>
      </c>
      <c r="D133" s="17">
        <v>150.4</v>
      </c>
      <c r="E133" s="2"/>
    </row>
    <row r="134" spans="1:5" ht="15.75" outlineLevel="2" x14ac:dyDescent="0.25">
      <c r="A134" s="12" t="s">
        <v>245</v>
      </c>
      <c r="B134" s="10" t="s">
        <v>111</v>
      </c>
      <c r="C134" s="17">
        <v>77</v>
      </c>
      <c r="D134" s="17">
        <v>77</v>
      </c>
      <c r="E134" s="2"/>
    </row>
    <row r="135" spans="1:5" ht="38.25" x14ac:dyDescent="0.25">
      <c r="A135" s="9" t="s">
        <v>246</v>
      </c>
      <c r="B135" s="13" t="s">
        <v>112</v>
      </c>
      <c r="C135" s="14">
        <f>SUM(C136:C137)</f>
        <v>13277.9</v>
      </c>
      <c r="D135" s="14">
        <f>SUM(D136:D137)</f>
        <v>13277.7</v>
      </c>
      <c r="E135" s="2"/>
    </row>
    <row r="136" spans="1:5" ht="38.25" x14ac:dyDescent="0.25">
      <c r="A136" s="12" t="s">
        <v>302</v>
      </c>
      <c r="B136" s="10">
        <v>1300600000</v>
      </c>
      <c r="C136" s="11">
        <v>196.9</v>
      </c>
      <c r="D136" s="11">
        <v>196.9</v>
      </c>
      <c r="E136" s="2"/>
    </row>
    <row r="137" spans="1:5" ht="29.25" customHeight="1" outlineLevel="2" x14ac:dyDescent="0.25">
      <c r="A137" s="12" t="s">
        <v>247</v>
      </c>
      <c r="B137" s="10" t="s">
        <v>113</v>
      </c>
      <c r="C137" s="11">
        <v>13081</v>
      </c>
      <c r="D137" s="11">
        <v>13080.8</v>
      </c>
      <c r="E137" s="2"/>
    </row>
    <row r="138" spans="1:5" ht="25.5" x14ac:dyDescent="0.25">
      <c r="A138" s="9" t="s">
        <v>248</v>
      </c>
      <c r="B138" s="13" t="s">
        <v>114</v>
      </c>
      <c r="C138" s="14">
        <f>SUM(C139)</f>
        <v>120.3</v>
      </c>
      <c r="D138" s="14">
        <f>SUM(D139)</f>
        <v>120.2</v>
      </c>
      <c r="E138" s="2"/>
    </row>
    <row r="139" spans="1:5" ht="15.75" outlineLevel="2" x14ac:dyDescent="0.25">
      <c r="A139" s="12" t="s">
        <v>249</v>
      </c>
      <c r="B139" s="10" t="s">
        <v>115</v>
      </c>
      <c r="C139" s="11">
        <v>120.3</v>
      </c>
      <c r="D139" s="11">
        <v>120.2</v>
      </c>
      <c r="E139" s="2"/>
    </row>
    <row r="140" spans="1:5" ht="38.25" x14ac:dyDescent="0.25">
      <c r="A140" s="9" t="s">
        <v>250</v>
      </c>
      <c r="B140" s="13" t="s">
        <v>116</v>
      </c>
      <c r="C140" s="14">
        <f>SUM(C141:C143)</f>
        <v>197215.5</v>
      </c>
      <c r="D140" s="14">
        <f>SUM(D141:D143)</f>
        <v>194284.4</v>
      </c>
      <c r="E140" s="2"/>
    </row>
    <row r="141" spans="1:5" ht="38.25" outlineLevel="2" x14ac:dyDescent="0.25">
      <c r="A141" s="12" t="s">
        <v>251</v>
      </c>
      <c r="B141" s="10" t="s">
        <v>117</v>
      </c>
      <c r="C141" s="17">
        <v>53287.4</v>
      </c>
      <c r="D141" s="17">
        <v>52578.9</v>
      </c>
      <c r="E141" s="2"/>
    </row>
    <row r="142" spans="1:5" ht="25.5" outlineLevel="2" x14ac:dyDescent="0.25">
      <c r="A142" s="12" t="s">
        <v>252</v>
      </c>
      <c r="B142" s="10" t="s">
        <v>118</v>
      </c>
      <c r="C142" s="17">
        <v>33793.1</v>
      </c>
      <c r="D142" s="17">
        <v>31570.7</v>
      </c>
      <c r="E142" s="2"/>
    </row>
    <row r="143" spans="1:5" ht="25.5" outlineLevel="2" x14ac:dyDescent="0.25">
      <c r="A143" s="12" t="s">
        <v>253</v>
      </c>
      <c r="B143" s="10" t="s">
        <v>119</v>
      </c>
      <c r="C143" s="17">
        <v>110135</v>
      </c>
      <c r="D143" s="17">
        <v>110134.8</v>
      </c>
      <c r="E143" s="2"/>
    </row>
    <row r="144" spans="1:5" ht="25.5" x14ac:dyDescent="0.25">
      <c r="A144" s="9" t="s">
        <v>254</v>
      </c>
      <c r="B144" s="13" t="s">
        <v>120</v>
      </c>
      <c r="C144" s="14">
        <f>C145+C146+C149+C152</f>
        <v>236652.2</v>
      </c>
      <c r="D144" s="14">
        <f>D145+D146+D149+D152</f>
        <v>235776.6</v>
      </c>
      <c r="E144" s="2"/>
    </row>
    <row r="145" spans="1:5" ht="15.75" outlineLevel="1" x14ac:dyDescent="0.25">
      <c r="A145" s="12" t="s">
        <v>255</v>
      </c>
      <c r="B145" s="10" t="s">
        <v>121</v>
      </c>
      <c r="C145" s="11">
        <v>4244.8999999999996</v>
      </c>
      <c r="D145" s="11">
        <v>4244.7</v>
      </c>
      <c r="E145" s="2"/>
    </row>
    <row r="146" spans="1:5" ht="25.5" outlineLevel="1" x14ac:dyDescent="0.25">
      <c r="A146" s="12" t="s">
        <v>256</v>
      </c>
      <c r="B146" s="10" t="s">
        <v>122</v>
      </c>
      <c r="C146" s="11">
        <f>SUM(C147:C148)</f>
        <v>215458.1</v>
      </c>
      <c r="D146" s="11">
        <f>SUM(D147:D148)</f>
        <v>214597.6</v>
      </c>
      <c r="E146" s="2"/>
    </row>
    <row r="147" spans="1:5" ht="25.5" outlineLevel="2" x14ac:dyDescent="0.25">
      <c r="A147" s="12" t="s">
        <v>257</v>
      </c>
      <c r="B147" s="10" t="s">
        <v>123</v>
      </c>
      <c r="C147" s="11">
        <v>200811.2</v>
      </c>
      <c r="D147" s="11">
        <v>200550.6</v>
      </c>
      <c r="E147" s="2"/>
    </row>
    <row r="148" spans="1:5" ht="38.25" outlineLevel="2" x14ac:dyDescent="0.25">
      <c r="A148" s="12" t="s">
        <v>258</v>
      </c>
      <c r="B148" s="10" t="s">
        <v>124</v>
      </c>
      <c r="C148" s="11">
        <v>14646.9</v>
      </c>
      <c r="D148" s="11">
        <v>14047</v>
      </c>
      <c r="E148" s="2"/>
    </row>
    <row r="149" spans="1:5" ht="25.5" outlineLevel="1" x14ac:dyDescent="0.25">
      <c r="A149" s="12" t="s">
        <v>259</v>
      </c>
      <c r="B149" s="10" t="s">
        <v>125</v>
      </c>
      <c r="C149" s="11">
        <f>SUM(C150:C151)</f>
        <v>12012.5</v>
      </c>
      <c r="D149" s="11">
        <f>SUM(D150:D151)</f>
        <v>11998.3</v>
      </c>
      <c r="E149" s="2"/>
    </row>
    <row r="150" spans="1:5" ht="25.5" outlineLevel="2" x14ac:dyDescent="0.25">
      <c r="A150" s="12" t="s">
        <v>260</v>
      </c>
      <c r="B150" s="10" t="s">
        <v>126</v>
      </c>
      <c r="C150" s="11">
        <v>4907.3999999999996</v>
      </c>
      <c r="D150" s="11">
        <v>4904.8</v>
      </c>
      <c r="E150" s="2"/>
    </row>
    <row r="151" spans="1:5" ht="25.5" outlineLevel="2" x14ac:dyDescent="0.25">
      <c r="A151" s="12" t="s">
        <v>261</v>
      </c>
      <c r="B151" s="10" t="s">
        <v>127</v>
      </c>
      <c r="C151" s="11">
        <v>7105.1</v>
      </c>
      <c r="D151" s="11">
        <v>7093.5</v>
      </c>
      <c r="E151" s="2"/>
    </row>
    <row r="152" spans="1:5" ht="25.5" outlineLevel="1" x14ac:dyDescent="0.25">
      <c r="A152" s="12" t="s">
        <v>262</v>
      </c>
      <c r="B152" s="10" t="s">
        <v>128</v>
      </c>
      <c r="C152" s="11">
        <f>SUM(C153:C154)</f>
        <v>4936.7</v>
      </c>
      <c r="D152" s="11">
        <f>SUM(D153:D154)</f>
        <v>4936</v>
      </c>
      <c r="E152" s="2"/>
    </row>
    <row r="153" spans="1:5" ht="25.5" outlineLevel="2" x14ac:dyDescent="0.25">
      <c r="A153" s="12" t="s">
        <v>263</v>
      </c>
      <c r="B153" s="10" t="s">
        <v>129</v>
      </c>
      <c r="C153" s="11">
        <v>3304</v>
      </c>
      <c r="D153" s="11">
        <v>3303.6</v>
      </c>
      <c r="E153" s="2"/>
    </row>
    <row r="154" spans="1:5" ht="25.5" outlineLevel="2" x14ac:dyDescent="0.25">
      <c r="A154" s="12" t="s">
        <v>264</v>
      </c>
      <c r="B154" s="10" t="s">
        <v>130</v>
      </c>
      <c r="C154" s="11">
        <v>1632.7</v>
      </c>
      <c r="D154" s="11">
        <v>1632.4</v>
      </c>
      <c r="E154" s="2"/>
    </row>
    <row r="155" spans="1:5" ht="15.75" x14ac:dyDescent="0.25">
      <c r="A155" s="9" t="s">
        <v>265</v>
      </c>
      <c r="B155" s="13" t="s">
        <v>131</v>
      </c>
      <c r="C155" s="14">
        <f>C156+C157+C160</f>
        <v>14165.9</v>
      </c>
      <c r="D155" s="14">
        <f>D156+D157+D160</f>
        <v>14165.6</v>
      </c>
      <c r="E155" s="2"/>
    </row>
    <row r="156" spans="1:5" ht="38.25" outlineLevel="1" x14ac:dyDescent="0.25">
      <c r="A156" s="12" t="s">
        <v>266</v>
      </c>
      <c r="B156" s="10" t="s">
        <v>132</v>
      </c>
      <c r="C156" s="11">
        <v>1113.9000000000001</v>
      </c>
      <c r="D156" s="11">
        <v>1113.9000000000001</v>
      </c>
      <c r="E156" s="2"/>
    </row>
    <row r="157" spans="1:5" ht="38.25" outlineLevel="1" x14ac:dyDescent="0.25">
      <c r="A157" s="12" t="s">
        <v>267</v>
      </c>
      <c r="B157" s="10" t="s">
        <v>133</v>
      </c>
      <c r="C157" s="11">
        <f>SUM(C158:C159)</f>
        <v>2067.3000000000002</v>
      </c>
      <c r="D157" s="11">
        <f>SUM(D158:D159)</f>
        <v>2067.1999999999998</v>
      </c>
      <c r="E157" s="2"/>
    </row>
    <row r="158" spans="1:5" ht="25.5" hidden="1" outlineLevel="2" x14ac:dyDescent="0.25">
      <c r="A158" s="18" t="s">
        <v>268</v>
      </c>
      <c r="B158" s="10" t="s">
        <v>134</v>
      </c>
      <c r="C158" s="11"/>
      <c r="D158" s="11"/>
      <c r="E158" s="2"/>
    </row>
    <row r="159" spans="1:5" ht="29.25" customHeight="1" outlineLevel="2" x14ac:dyDescent="0.25">
      <c r="A159" s="12" t="s">
        <v>303</v>
      </c>
      <c r="B159" s="10" t="s">
        <v>304</v>
      </c>
      <c r="C159" s="11">
        <v>2067.3000000000002</v>
      </c>
      <c r="D159" s="11">
        <v>2067.1999999999998</v>
      </c>
      <c r="E159" s="2"/>
    </row>
    <row r="160" spans="1:5" ht="27.75" customHeight="1" outlineLevel="1" x14ac:dyDescent="0.25">
      <c r="A160" s="12" t="s">
        <v>269</v>
      </c>
      <c r="B160" s="10" t="s">
        <v>135</v>
      </c>
      <c r="C160" s="11">
        <f>SUM(C161)</f>
        <v>10984.7</v>
      </c>
      <c r="D160" s="11">
        <f>SUM(D161)</f>
        <v>10984.5</v>
      </c>
      <c r="E160" s="2"/>
    </row>
    <row r="161" spans="1:5" ht="38.25" outlineLevel="2" x14ac:dyDescent="0.25">
      <c r="A161" s="12" t="s">
        <v>270</v>
      </c>
      <c r="B161" s="10" t="s">
        <v>136</v>
      </c>
      <c r="C161" s="11">
        <v>10984.7</v>
      </c>
      <c r="D161" s="11">
        <v>10984.5</v>
      </c>
      <c r="E161" s="2"/>
    </row>
    <row r="162" spans="1:5" ht="18" customHeight="1" x14ac:dyDescent="0.25">
      <c r="A162" s="33" t="s">
        <v>271</v>
      </c>
      <c r="B162" s="34"/>
      <c r="C162" s="15">
        <f>C13+C22+C45+C53+C57+C73+C90+C92+C98+C105+C115+C135+C138+C140+C144+C155</f>
        <v>4287016.5999999996</v>
      </c>
      <c r="D162" s="15">
        <f>D13+D22+D45+D53+D57+D73+D90+D92+D98+D105+D115+D135+D138+D140+D144+D155</f>
        <v>4186492.7</v>
      </c>
      <c r="E162" s="2"/>
    </row>
    <row r="163" spans="1:5" ht="12.75" customHeight="1" x14ac:dyDescent="0.25">
      <c r="A163" s="2"/>
      <c r="B163" s="2"/>
      <c r="C163" s="2"/>
      <c r="D163" s="2"/>
      <c r="E163" s="2"/>
    </row>
    <row r="164" spans="1:5" x14ac:dyDescent="0.25">
      <c r="A164" s="31"/>
      <c r="B164" s="32"/>
      <c r="C164" s="32"/>
      <c r="D164" s="3"/>
      <c r="E164" s="2"/>
    </row>
    <row r="166" spans="1:5" x14ac:dyDescent="0.25">
      <c r="C166" s="23"/>
      <c r="D166" s="23"/>
    </row>
  </sheetData>
  <mergeCells count="8">
    <mergeCell ref="C11:C12"/>
    <mergeCell ref="A7:D8"/>
    <mergeCell ref="B4:D4"/>
    <mergeCell ref="A164:C164"/>
    <mergeCell ref="A162:B162"/>
    <mergeCell ref="A11:A12"/>
    <mergeCell ref="D11:D12"/>
    <mergeCell ref="B11:B12"/>
  </mergeCells>
  <pageMargins left="0.59055118110236227" right="0.59055118110236227" top="0.59055118110236227" bottom="0.59055118110236227" header="0.39370078740157483" footer="0.39370078740157483"/>
  <pageSetup paperSize="9" scale="82" fitToHeight="200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2742AAC6-26F1-44DB-A4DD-AC7D5D69CFF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budg03</dc:creator>
  <cp:lastModifiedBy>buh03</cp:lastModifiedBy>
  <cp:lastPrinted>2021-03-09T23:14:41Z</cp:lastPrinted>
  <dcterms:created xsi:type="dcterms:W3CDTF">2020-01-22T03:25:22Z</dcterms:created>
  <dcterms:modified xsi:type="dcterms:W3CDTF">2021-03-09T23:14:52Z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Свод бюджета(4).xlsx</vt:lpwstr>
  </property>
  <property fmtid="{D5CDD505-2E9C-101B-9397-08002B2CF9AE}" pid="3" name="Название отчета">
    <vt:lpwstr>Свод бюджета(4).xlsx</vt:lpwstr>
  </property>
  <property fmtid="{D5CDD505-2E9C-101B-9397-08002B2CF9AE}" pid="4" name="Версия клиента">
    <vt:lpwstr>19.2.33.12230</vt:lpwstr>
  </property>
  <property fmtid="{D5CDD505-2E9C-101B-9397-08002B2CF9AE}" pid="5" name="Версия базы">
    <vt:lpwstr>19.2.2804.1150286936</vt:lpwstr>
  </property>
  <property fmtid="{D5CDD505-2E9C-101B-9397-08002B2CF9AE}" pid="6" name="Тип сервера">
    <vt:lpwstr>MSSQL</vt:lpwstr>
  </property>
  <property fmtid="{D5CDD505-2E9C-101B-9397-08002B2CF9AE}" pid="7" name="Сервер">
    <vt:lpwstr>vm8sql10</vt:lpwstr>
  </property>
  <property fmtid="{D5CDD505-2E9C-101B-9397-08002B2CF9AE}" pid="8" name="База">
    <vt:lpwstr>global_2019</vt:lpwstr>
  </property>
  <property fmtid="{D5CDD505-2E9C-101B-9397-08002B2CF9AE}" pid="9" name="Пользователь">
    <vt:lpwstr>fo_6506006551_alekseevanyu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