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27795" windowHeight="11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3" i="1" l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G7" i="1" l="1"/>
  <c r="I22" i="1" l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H7" i="1"/>
  <c r="E23" i="1"/>
  <c r="H21" i="1" l="1"/>
  <c r="F23" i="1" l="1"/>
  <c r="I23" i="1" s="1"/>
  <c r="G22" i="1"/>
  <c r="H22" i="1"/>
  <c r="D23" i="1"/>
  <c r="C23" i="1"/>
  <c r="G20" i="1" l="1"/>
  <c r="H20" i="1"/>
  <c r="G21" i="1"/>
  <c r="H23" i="1" l="1"/>
  <c r="G23" i="1"/>
  <c r="G19" i="1"/>
  <c r="G18" i="1"/>
  <c r="G17" i="1"/>
  <c r="G16" i="1"/>
  <c r="G15" i="1"/>
  <c r="G14" i="1"/>
  <c r="G13" i="1"/>
  <c r="G12" i="1"/>
  <c r="G11" i="1"/>
  <c r="G10" i="1"/>
  <c r="G9" i="1"/>
  <c r="G8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<sst xmlns="http://schemas.openxmlformats.org/spreadsheetml/2006/main" count="47" uniqueCount="47">
  <si>
    <t>тыс. руб.</t>
  </si>
  <si>
    <t>№</t>
  </si>
  <si>
    <t>ВСЕГО</t>
  </si>
  <si>
    <t xml:space="preserve">Наименование муниципальной программы 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</si>
  <si>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</si>
  <si>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Развитие инвестиционного потенциала в муниципальном образовании городской округ "Охинский"</t>
  </si>
  <si>
    <t>Развитие торговли в муниципальном образовании городской округ "Охинский"</t>
  </si>
  <si>
    <t>Фактическое исполнение составило 0 тыс. рублей,  в связи с отсутствием потребности.</t>
  </si>
  <si>
    <t xml:space="preserve">Формирование современной городской среды на территории муниципального образования городской округ "Охинский" </t>
  </si>
  <si>
    <t xml:space="preserve">Муниципальная программа муниципального образования городской округ "Охинский" "Развитие образования в муниципальном образовании городской округ "Охинский" </t>
  </si>
  <si>
    <t>Муниципальная программа муниципального образования городской округ "Охинский" "О противодействии коррупции в органах местного самоуправления муниципального образования городской округ "Охинский"</t>
  </si>
  <si>
    <t>Муниципальная программа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хозяйства"</t>
  </si>
  <si>
    <t xml:space="preserve">Муниципальная программа "Развитие сельского хозяйства муниципального образования городской округ "Охинский" </t>
  </si>
  <si>
    <t xml:space="preserve">Муниципальная программа "Совершенствование системы управления муниципальным имуществом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</si>
  <si>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</t>
  </si>
  <si>
    <t xml:space="preserve">Муниципальная программа "Развитие культуры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</si>
  <si>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"Управление муниципальными финансами муниципального образования городской  округ "Охинский" </t>
  </si>
  <si>
    <t xml:space="preserve">Муниципальная программа "Развитие физической культуры, спорта  и повышение эффективности молодежной политики в муниципальном образовании городской округ "Охинский" </t>
  </si>
  <si>
    <t>Муниципальная программа "Поддержка и развитие малого и среднего предпринимательства в муниципальном образовании городской округ "Охинский"</t>
  </si>
  <si>
    <t>Муниципальная программа "Обеспечение населения муниципального образования городской округ "Охинский" качественным жильем"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</si>
  <si>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</si>
  <si>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 xml:space="preserve">Информация к отчету об исполнении бюджета муниципального образования  городской округ "Охинский" за 2020 год </t>
  </si>
  <si>
    <t>Утверждено первоначальным Решением о бюджете</t>
  </si>
  <si>
    <t>План</t>
  </si>
  <si>
    <t>Утверждено Решением о бюджете</t>
  </si>
  <si>
    <t>Показатели уточненной бюджетной росписи</t>
  </si>
  <si>
    <t>Кассовое исполнение</t>
  </si>
  <si>
    <t>% исполнения</t>
  </si>
  <si>
    <t>к первоначальному плану</t>
  </si>
  <si>
    <t>к уточненному плану</t>
  </si>
  <si>
    <t>Отклонение исполнения от первоначального плана на 2020 год</t>
  </si>
  <si>
    <t>Пояснение различий между первоначально утвержденными показателями расходов и кассовым исполнением, превышающими 5%</t>
  </si>
  <si>
    <t xml:space="preserve">Фактическое исполнение выше первоначального плана на 13688,0 тыс. рублей или на 12,2 процента, за счет увеличения потребности 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</si>
  <si>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01.01.2020 года</t>
  </si>
  <si>
    <t xml:space="preserve">Фактическое исполнение выше первоначального плана на 31641,3 тыс. рублей или на 11,8 процентов, за счет увеличения расходов за счет областного и местного бюджетов </t>
  </si>
  <si>
    <t>Фактическое исполнение ниже первоначального плана на 151,5 тыс. рублей или на 34,4 процентов, за счет отсутствия потребности, в связи с ограничительными мерами</t>
  </si>
  <si>
    <t xml:space="preserve">Фактическое исполнение выше первоначального плана на 250866,9 тыс. рублей или на 90,2 процентов за счет увеличения расходов за счет областного и местного бюджетов на предоставление благоустроенного жилья гражданам, проживающим в жилом фонде, поврежденном в результате землетрясения, на обеспечение прав граждан-собственников жилых помещений, поврежденных в результате землетрясения
</t>
  </si>
  <si>
    <t>Фактическое исполнение ниже первоначального плана на 535,6 тыс. рублей или на 13,7 процентов, за счет сокращения плана расходов из-за отсутствия потребности</t>
  </si>
  <si>
    <t xml:space="preserve">Фактическое исполнение выше первоначального плана на 64 415,4 тыс. рублей или на 200,7 процента, в связи с увеличением расходов за счет местного бюджета, перераспределением бюджетных ассигнований между муниципальными программами </t>
  </si>
  <si>
    <t xml:space="preserve">Фактическое исполнение выше первоначального плана на 1795,1 тыс. рублей или на 5,3 процента, в связи с увеличением расходов за счет местного бюджета, перераспределением бюджетных ассигнований между муниципальными программами </t>
  </si>
  <si>
    <t xml:space="preserve">Фактическое исполнение выше первоначального плана на 12927,7 тыс. рублей или на 5,3 процента, в связи с увеличением расходов за счет местного бюджета, перераспределением бюджетных ассигнований между муниципальными программами </t>
  </si>
  <si>
    <t>Фактическое исполнение ниже первоначального плана на 49041,6 тыс. рублей или на 14,2 процентов, в связи с сокращением расходов за счет областного и местного бюджета</t>
  </si>
  <si>
    <t xml:space="preserve">Фактическое исполнение выше первоначального плана на 1661,5 тыс. рублей или на 14,3  процентов, в связи с увеличением расходов за счет областного и местного бюджета </t>
  </si>
  <si>
    <t xml:space="preserve">Фактическое исполнение выше первоначального плана на 72,7 тыс. рублей или на 153,1 процентов, за счет увеличения плана расходов </t>
  </si>
  <si>
    <t>Фактическое исполнение ниже первоначального плана на 28459,2 тыс. рублей или на 7,2 процентов, в связи с нарушением подрядными организациями сроков исполнения и иных условий контрактов, сокращением субсидии из областного бюджета</t>
  </si>
  <si>
    <t>Муниципальная программа муниципального образования городской округ "Охинский" "Совершенствование муниципального управления"</t>
  </si>
  <si>
    <t>Сведения о фактически произведенных расходах за 2020 год по муниципальным программ муниципального образования городской округ "Охинский"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</si>
</sst>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vertical="top"/>
    </xf>
    <xf numFmtId="0" fontId="5" fillId="2" borderId="6" xfId="0" applyFont="1" applyFill="1" applyBorder="1" applyAlignment="1">
      <alignment horizontal="left" vertical="top" wrapText="1" readingOrder="1"/>
    </xf>
    <xf numFmtId="0" fontId="3" fillId="0" borderId="8" xfId="0" applyFont="1" applyBorder="1" applyAlignment="1">
      <alignment vertical="top"/>
    </xf>
    <xf numFmtId="164" fontId="1" fillId="0" borderId="4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top" wrapText="1" readingOrder="1"/>
    </xf>
    <xf numFmtId="0" fontId="4" fillId="0" borderId="9" xfId="0" applyFont="1" applyBorder="1" applyAlignment="1">
      <alignment vertical="center"/>
    </xf>
    <xf numFmtId="0" fontId="3" fillId="0" borderId="5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 readingOrder="1"/>
    </xf>
    <xf numFmtId="0" fontId="9" fillId="2" borderId="1" xfId="0" applyFont="1" applyFill="1" applyBorder="1" applyAlignment="1">
      <alignment horizontal="center" vertical="center" wrapText="1" readingOrder="1"/>
    </xf>
    <xf numFmtId="165" fontId="10" fillId="2" borderId="1" xfId="0" applyNumberFormat="1" applyFont="1" applyFill="1" applyBorder="1" applyAlignment="1">
      <alignment vertical="center"/>
    </xf>
    <xf numFmtId="165" fontId="0" fillId="0" borderId="0" xfId="0" applyNumberFormat="1"/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topLeftCell="A12" workbookViewId="0">
      <selection sqref="A1:J25"/>
    </sheetView>
  </sheetViews>
  <sheetFormatPr defaultRowHeight="15" x14ac:dyDescent="0.25"/>
  <cols>
    <col min="1" max="1" width="5.28515625" customWidth="1"/>
    <col min="2" max="2" width="63.28515625" customWidth="1"/>
    <col min="3" max="3" width="18.140625" customWidth="1"/>
    <col min="4" max="5" width="11.85546875" customWidth="1"/>
    <col min="6" max="7" width="13" customWidth="1"/>
    <col min="8" max="9" width="12.85546875" customWidth="1"/>
    <col min="10" max="10" width="62.5703125" customWidth="1"/>
    <col min="12" max="12" width="0" hidden="1" customWidth="1"/>
  </cols>
  <sheetData>
    <row r="1" spans="1:12" ht="30" x14ac:dyDescent="0.25">
      <c r="J1" s="5" t="s">
        <v>21</v>
      </c>
    </row>
    <row r="3" spans="1:12" x14ac:dyDescent="0.25">
      <c r="A3" s="4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x14ac:dyDescent="0.25">
      <c r="A4" s="1"/>
      <c r="B4" s="1"/>
      <c r="C4" s="1"/>
      <c r="D4" s="1"/>
      <c r="E4" s="1"/>
      <c r="F4" s="1"/>
      <c r="G4" s="1"/>
      <c r="H4" s="1" t="s">
        <v>0</v>
      </c>
      <c r="I4" s="1"/>
      <c r="J4" s="1"/>
      <c r="K4" s="1"/>
    </row>
    <row r="5" spans="1:12" ht="15" customHeight="1" x14ac:dyDescent="0.25">
      <c r="A5" s="34" t="s">
        <v>1</v>
      </c>
      <c r="B5" s="34" t="s">
        <v>3</v>
      </c>
      <c r="C5" s="36" t="s">
        <v>23</v>
      </c>
      <c r="D5" s="36"/>
      <c r="E5" s="36"/>
      <c r="F5" s="35" t="s">
        <v>26</v>
      </c>
      <c r="G5" s="35" t="s">
        <v>30</v>
      </c>
      <c r="H5" s="37" t="s">
        <v>27</v>
      </c>
      <c r="I5" s="37"/>
      <c r="J5" s="35" t="s">
        <v>31</v>
      </c>
      <c r="K5" s="1"/>
    </row>
    <row r="6" spans="1:12" ht="91.5" customHeight="1" x14ac:dyDescent="0.25">
      <c r="A6" s="34"/>
      <c r="B6" s="34"/>
      <c r="C6" s="23" t="s">
        <v>22</v>
      </c>
      <c r="D6" s="23" t="s">
        <v>24</v>
      </c>
      <c r="E6" s="3" t="s">
        <v>25</v>
      </c>
      <c r="F6" s="35"/>
      <c r="G6" s="35"/>
      <c r="H6" s="20" t="s">
        <v>28</v>
      </c>
      <c r="I6" s="20" t="s">
        <v>29</v>
      </c>
      <c r="J6" s="35"/>
      <c r="K6" s="1"/>
    </row>
    <row r="7" spans="1:12" ht="33" customHeight="1" x14ac:dyDescent="0.25">
      <c r="A7" s="2">
        <v>1</v>
      </c>
      <c r="B7" s="7" t="s">
        <v>45</v>
      </c>
      <c r="C7" s="26">
        <v>111808.7</v>
      </c>
      <c r="D7" s="26">
        <v>126193</v>
      </c>
      <c r="E7" s="12">
        <v>126193</v>
      </c>
      <c r="F7" s="13">
        <v>125496.7</v>
      </c>
      <c r="G7" s="13">
        <f>SUM(F7-C7)</f>
        <v>13688</v>
      </c>
      <c r="H7" s="14">
        <f>SUM(F7/C7)</f>
        <v>1.1224233892353637</v>
      </c>
      <c r="I7" s="14">
        <f>F7/E7</f>
        <v>0.99448226129817019</v>
      </c>
      <c r="J7" s="3" t="s">
        <v>32</v>
      </c>
      <c r="K7" s="1"/>
      <c r="L7" s="29">
        <f>H7-100%</f>
        <v>0.12242338923536367</v>
      </c>
    </row>
    <row r="8" spans="1:12" ht="48" customHeight="1" x14ac:dyDescent="0.25">
      <c r="A8" s="2">
        <v>2</v>
      </c>
      <c r="B8" s="7" t="s">
        <v>9</v>
      </c>
      <c r="C8" s="26">
        <v>1836982.8</v>
      </c>
      <c r="D8" s="26">
        <v>1776359.1</v>
      </c>
      <c r="E8" s="12">
        <v>1775974.2</v>
      </c>
      <c r="F8" s="13">
        <v>1755946.9</v>
      </c>
      <c r="G8" s="13">
        <f t="shared" ref="G8:G19" si="0">SUM(F8-C8)</f>
        <v>-81035.90000000014</v>
      </c>
      <c r="H8" s="14">
        <f t="shared" ref="H8:H23" si="1">SUM(F8/C8)</f>
        <v>0.95588641330773472</v>
      </c>
      <c r="I8" s="14">
        <f t="shared" ref="I8:I23" si="2">F8/E8</f>
        <v>0.9887232032987866</v>
      </c>
      <c r="J8" s="3"/>
      <c r="K8" s="1"/>
      <c r="L8" s="29">
        <f t="shared" ref="L8:L23" si="3">H8-100%</f>
        <v>-4.4113586692265283E-2</v>
      </c>
    </row>
    <row r="9" spans="1:12" ht="45.75" customHeight="1" x14ac:dyDescent="0.25">
      <c r="A9" s="2">
        <v>3</v>
      </c>
      <c r="B9" s="7" t="s">
        <v>20</v>
      </c>
      <c r="C9" s="26">
        <v>268157.5</v>
      </c>
      <c r="D9" s="26">
        <v>318192</v>
      </c>
      <c r="E9" s="12">
        <v>318192</v>
      </c>
      <c r="F9" s="13">
        <v>299798.8</v>
      </c>
      <c r="G9" s="13">
        <f t="shared" si="0"/>
        <v>31641.299999999988</v>
      </c>
      <c r="H9" s="14">
        <f t="shared" si="1"/>
        <v>1.117995208040051</v>
      </c>
      <c r="I9" s="14">
        <f t="shared" si="2"/>
        <v>0.94219464977120726</v>
      </c>
      <c r="J9" s="6" t="s">
        <v>34</v>
      </c>
      <c r="K9" s="1"/>
      <c r="L9" s="29">
        <f t="shared" si="3"/>
        <v>0.11799520804005104</v>
      </c>
    </row>
    <row r="10" spans="1:12" ht="43.5" customHeight="1" x14ac:dyDescent="0.25">
      <c r="A10" s="2">
        <v>4</v>
      </c>
      <c r="B10" s="7" t="s">
        <v>10</v>
      </c>
      <c r="C10" s="27">
        <v>440</v>
      </c>
      <c r="D10" s="27">
        <v>288.60000000000002</v>
      </c>
      <c r="E10" s="12">
        <v>288.60000000000002</v>
      </c>
      <c r="F10" s="13">
        <v>288.5</v>
      </c>
      <c r="G10" s="13">
        <f t="shared" si="0"/>
        <v>-151.5</v>
      </c>
      <c r="H10" s="14">
        <f t="shared" si="1"/>
        <v>0.65568181818181814</v>
      </c>
      <c r="I10" s="14">
        <f t="shared" si="2"/>
        <v>0.99965349965349959</v>
      </c>
      <c r="J10" s="3" t="s">
        <v>35</v>
      </c>
      <c r="K10" s="1"/>
      <c r="L10" s="29">
        <f t="shared" si="3"/>
        <v>-0.34431818181818186</v>
      </c>
    </row>
    <row r="11" spans="1:12" ht="81" customHeight="1" x14ac:dyDescent="0.25">
      <c r="A11" s="2">
        <v>5</v>
      </c>
      <c r="B11" s="7" t="s">
        <v>19</v>
      </c>
      <c r="C11" s="26">
        <v>278244.3</v>
      </c>
      <c r="D11" s="26">
        <v>560700.19999999995</v>
      </c>
      <c r="E11" s="12">
        <v>560706.19999999995</v>
      </c>
      <c r="F11" s="13">
        <v>529111.19999999995</v>
      </c>
      <c r="G11" s="13">
        <f t="shared" si="0"/>
        <v>250866.89999999997</v>
      </c>
      <c r="H11" s="14">
        <f t="shared" si="1"/>
        <v>1.9016066097310886</v>
      </c>
      <c r="I11" s="14">
        <f t="shared" si="2"/>
        <v>0.94365141673125785</v>
      </c>
      <c r="J11" s="6" t="s">
        <v>36</v>
      </c>
      <c r="K11" s="1"/>
      <c r="L11" s="29">
        <f t="shared" si="3"/>
        <v>0.90160660973108864</v>
      </c>
    </row>
    <row r="12" spans="1:12" ht="60" customHeight="1" x14ac:dyDescent="0.25">
      <c r="A12" s="2">
        <v>6</v>
      </c>
      <c r="B12" s="7" t="s">
        <v>11</v>
      </c>
      <c r="C12" s="26">
        <v>393278.7</v>
      </c>
      <c r="D12" s="26">
        <v>387445.3</v>
      </c>
      <c r="E12" s="12">
        <v>387415.8</v>
      </c>
      <c r="F12" s="13">
        <v>364819.5</v>
      </c>
      <c r="G12" s="13">
        <f t="shared" si="0"/>
        <v>-28459.200000000012</v>
      </c>
      <c r="H12" s="14">
        <f t="shared" si="1"/>
        <v>0.92763605046497555</v>
      </c>
      <c r="I12" s="14">
        <f t="shared" si="2"/>
        <v>0.94167429413049242</v>
      </c>
      <c r="J12" s="6" t="s">
        <v>44</v>
      </c>
      <c r="K12" s="1"/>
      <c r="L12" s="29">
        <f t="shared" si="3"/>
        <v>-7.2363949535024452E-2</v>
      </c>
    </row>
    <row r="13" spans="1:12" ht="42" customHeight="1" x14ac:dyDescent="0.25">
      <c r="A13" s="2">
        <v>7</v>
      </c>
      <c r="B13" s="7" t="s">
        <v>12</v>
      </c>
      <c r="C13" s="26">
        <v>3906.1</v>
      </c>
      <c r="D13" s="26">
        <v>3370.6</v>
      </c>
      <c r="E13" s="12">
        <v>3370.6</v>
      </c>
      <c r="F13" s="13">
        <v>3370.5</v>
      </c>
      <c r="G13" s="13">
        <f t="shared" si="0"/>
        <v>-535.59999999999991</v>
      </c>
      <c r="H13" s="14">
        <f t="shared" si="1"/>
        <v>0.86288113463557004</v>
      </c>
      <c r="I13" s="14">
        <f t="shared" si="2"/>
        <v>0.99997033169168692</v>
      </c>
      <c r="J13" s="3" t="s">
        <v>37</v>
      </c>
      <c r="K13" s="1"/>
      <c r="L13" s="29">
        <f t="shared" si="3"/>
        <v>-0.13711886536442996</v>
      </c>
    </row>
    <row r="14" spans="1:12" ht="52.5" customHeight="1" x14ac:dyDescent="0.25">
      <c r="A14" s="2">
        <v>8</v>
      </c>
      <c r="B14" s="7" t="s">
        <v>13</v>
      </c>
      <c r="C14" s="26">
        <v>32091.7</v>
      </c>
      <c r="D14" s="26">
        <v>96707.8</v>
      </c>
      <c r="E14" s="12">
        <v>96731.3</v>
      </c>
      <c r="F14" s="13">
        <v>96507.1</v>
      </c>
      <c r="G14" s="13">
        <f t="shared" si="0"/>
        <v>64415.400000000009</v>
      </c>
      <c r="H14" s="14">
        <f t="shared" si="1"/>
        <v>3.0072292835842291</v>
      </c>
      <c r="I14" s="14">
        <f t="shared" si="2"/>
        <v>0.99768223935789146</v>
      </c>
      <c r="J14" s="3" t="s">
        <v>38</v>
      </c>
      <c r="K14" s="1"/>
      <c r="L14" s="29">
        <f t="shared" si="3"/>
        <v>2.0072292835842291</v>
      </c>
    </row>
    <row r="15" spans="1:12" ht="69" customHeight="1" x14ac:dyDescent="0.25">
      <c r="A15" s="2">
        <v>9</v>
      </c>
      <c r="B15" s="7" t="s">
        <v>14</v>
      </c>
      <c r="C15" s="26">
        <v>1196.5</v>
      </c>
      <c r="D15" s="26">
        <v>2991.8</v>
      </c>
      <c r="E15" s="12">
        <v>2991.8</v>
      </c>
      <c r="F15" s="13">
        <v>2991.6</v>
      </c>
      <c r="G15" s="13">
        <f t="shared" si="0"/>
        <v>1795.1</v>
      </c>
      <c r="H15" s="14">
        <f t="shared" si="1"/>
        <v>2.5002925198495611</v>
      </c>
      <c r="I15" s="14">
        <f t="shared" si="2"/>
        <v>0.99993315061167176</v>
      </c>
      <c r="J15" s="3" t="s">
        <v>39</v>
      </c>
      <c r="K15" s="1"/>
      <c r="L15" s="29">
        <f t="shared" si="3"/>
        <v>1.5002925198495611</v>
      </c>
    </row>
    <row r="16" spans="1:12" ht="54.75" customHeight="1" x14ac:dyDescent="0.25">
      <c r="A16" s="2">
        <v>10</v>
      </c>
      <c r="B16" s="7" t="s">
        <v>15</v>
      </c>
      <c r="C16" s="26">
        <v>241982.7</v>
      </c>
      <c r="D16" s="26">
        <v>254933.3</v>
      </c>
      <c r="E16" s="12">
        <v>254933.3</v>
      </c>
      <c r="F16" s="13">
        <v>254910.4</v>
      </c>
      <c r="G16" s="13">
        <f t="shared" si="0"/>
        <v>12927.699999999983</v>
      </c>
      <c r="H16" s="14">
        <f t="shared" si="1"/>
        <v>1.0534240670923996</v>
      </c>
      <c r="I16" s="14">
        <f t="shared" si="2"/>
        <v>0.99991017258239712</v>
      </c>
      <c r="J16" s="3" t="s">
        <v>40</v>
      </c>
      <c r="K16" s="1"/>
      <c r="L16" s="29">
        <f t="shared" si="3"/>
        <v>5.3424067092399552E-2</v>
      </c>
    </row>
    <row r="17" spans="1:12" ht="44.25" customHeight="1" x14ac:dyDescent="0.25">
      <c r="A17" s="2">
        <v>11</v>
      </c>
      <c r="B17" s="7" t="s">
        <v>16</v>
      </c>
      <c r="C17" s="27">
        <v>500</v>
      </c>
      <c r="D17" s="27">
        <v>0</v>
      </c>
      <c r="E17" s="12">
        <v>0</v>
      </c>
      <c r="F17" s="13">
        <v>0</v>
      </c>
      <c r="G17" s="13">
        <f t="shared" si="0"/>
        <v>-500</v>
      </c>
      <c r="H17" s="14">
        <f t="shared" si="1"/>
        <v>0</v>
      </c>
      <c r="I17" s="28" t="e">
        <f t="shared" si="2"/>
        <v>#DIV/0!</v>
      </c>
      <c r="J17" s="3" t="s">
        <v>4</v>
      </c>
      <c r="K17" s="1"/>
      <c r="L17" s="29">
        <f t="shared" si="3"/>
        <v>-1</v>
      </c>
    </row>
    <row r="18" spans="1:12" ht="39.75" customHeight="1" x14ac:dyDescent="0.25">
      <c r="A18" s="2">
        <v>12</v>
      </c>
      <c r="B18" s="7" t="s">
        <v>17</v>
      </c>
      <c r="C18" s="26">
        <v>344668.6</v>
      </c>
      <c r="D18" s="26">
        <v>298788</v>
      </c>
      <c r="E18" s="12">
        <v>298788</v>
      </c>
      <c r="F18" s="13">
        <v>295627</v>
      </c>
      <c r="G18" s="13">
        <f t="shared" si="0"/>
        <v>-49041.599999999977</v>
      </c>
      <c r="H18" s="14">
        <f t="shared" si="1"/>
        <v>0.85771375750503531</v>
      </c>
      <c r="I18" s="14">
        <f t="shared" si="2"/>
        <v>0.98942059252714298</v>
      </c>
      <c r="J18" s="6" t="s">
        <v>41</v>
      </c>
      <c r="K18" s="1"/>
      <c r="L18" s="29">
        <f t="shared" si="3"/>
        <v>-0.14228624249496469</v>
      </c>
    </row>
    <row r="19" spans="1:12" ht="45" customHeight="1" x14ac:dyDescent="0.25">
      <c r="A19" s="2">
        <v>13</v>
      </c>
      <c r="B19" s="7" t="s">
        <v>18</v>
      </c>
      <c r="C19" s="26">
        <v>11616.2</v>
      </c>
      <c r="D19" s="26">
        <v>13277.9</v>
      </c>
      <c r="E19" s="12">
        <v>13277.9</v>
      </c>
      <c r="F19" s="13">
        <v>13277.7</v>
      </c>
      <c r="G19" s="13">
        <f t="shared" si="0"/>
        <v>1661.5</v>
      </c>
      <c r="H19" s="14">
        <f t="shared" si="1"/>
        <v>1.1430330056300684</v>
      </c>
      <c r="I19" s="14">
        <f t="shared" si="2"/>
        <v>0.99998493737714556</v>
      </c>
      <c r="J19" s="3" t="s">
        <v>42</v>
      </c>
      <c r="K19" s="1"/>
      <c r="L19" s="29">
        <f t="shared" si="3"/>
        <v>0.14303300563006838</v>
      </c>
    </row>
    <row r="20" spans="1:12" ht="25.5" hidden="1" customHeight="1" x14ac:dyDescent="0.25">
      <c r="A20" s="2">
        <v>14</v>
      </c>
      <c r="B20" s="21" t="s">
        <v>5</v>
      </c>
      <c r="C20" s="8">
        <v>0</v>
      </c>
      <c r="D20" s="24">
        <v>0</v>
      </c>
      <c r="E20" s="12"/>
      <c r="F20" s="13">
        <v>0</v>
      </c>
      <c r="G20" s="13">
        <f t="shared" ref="G20:G22" si="4">SUM(F20-C20)</f>
        <v>0</v>
      </c>
      <c r="H20" s="14" t="e">
        <f t="shared" ref="H20:H22" si="5">SUM(F20/C20)</f>
        <v>#DIV/0!</v>
      </c>
      <c r="I20" s="14" t="e">
        <f t="shared" si="2"/>
        <v>#DIV/0!</v>
      </c>
      <c r="J20" s="3" t="s">
        <v>7</v>
      </c>
      <c r="K20" s="1"/>
      <c r="L20" s="29" t="e">
        <f t="shared" si="3"/>
        <v>#DIV/0!</v>
      </c>
    </row>
    <row r="21" spans="1:12" ht="27.75" customHeight="1" x14ac:dyDescent="0.25">
      <c r="A21" s="2">
        <v>14</v>
      </c>
      <c r="B21" s="10" t="s">
        <v>6</v>
      </c>
      <c r="C21" s="27">
        <v>47.5</v>
      </c>
      <c r="D21" s="27">
        <v>120.3</v>
      </c>
      <c r="E21" s="15">
        <v>120.3</v>
      </c>
      <c r="F21" s="16">
        <v>120.2</v>
      </c>
      <c r="G21" s="13">
        <f t="shared" si="4"/>
        <v>72.7</v>
      </c>
      <c r="H21" s="14">
        <f t="shared" si="1"/>
        <v>2.5305263157894737</v>
      </c>
      <c r="I21" s="14">
        <f t="shared" si="2"/>
        <v>0.99916874480465512</v>
      </c>
      <c r="J21" s="3" t="s">
        <v>43</v>
      </c>
      <c r="K21" s="1"/>
      <c r="L21" s="29">
        <f t="shared" si="3"/>
        <v>1.5305263157894737</v>
      </c>
    </row>
    <row r="22" spans="1:12" ht="30" customHeight="1" x14ac:dyDescent="0.25">
      <c r="A22" s="9">
        <v>15</v>
      </c>
      <c r="B22" s="25" t="s">
        <v>8</v>
      </c>
      <c r="C22" s="26">
        <v>186705.1</v>
      </c>
      <c r="D22" s="26">
        <v>197215.5</v>
      </c>
      <c r="E22" s="12">
        <v>197215.5</v>
      </c>
      <c r="F22" s="13">
        <v>194284.4</v>
      </c>
      <c r="G22" s="13">
        <f t="shared" si="4"/>
        <v>7579.2999999999884</v>
      </c>
      <c r="H22" s="19">
        <f t="shared" si="5"/>
        <v>1.0405950346294772</v>
      </c>
      <c r="I22" s="14">
        <f t="shared" si="2"/>
        <v>0.98513757792871248</v>
      </c>
      <c r="J22" s="6"/>
      <c r="K22" s="1"/>
      <c r="L22" s="29">
        <f t="shared" si="3"/>
        <v>4.0595034629477222E-2</v>
      </c>
    </row>
    <row r="23" spans="1:12" ht="30.75" customHeight="1" x14ac:dyDescent="0.25">
      <c r="A23" s="11"/>
      <c r="B23" s="22" t="s">
        <v>2</v>
      </c>
      <c r="C23" s="30">
        <f>SUM(C7:C22)</f>
        <v>3711626.4000000008</v>
      </c>
      <c r="D23" s="31">
        <f>SUM(D7:D22)</f>
        <v>4036583.3999999994</v>
      </c>
      <c r="E23" s="32">
        <f>SUM(E7:E22)</f>
        <v>4036198.4999999991</v>
      </c>
      <c r="F23" s="33">
        <f>SUM(F7:F22)</f>
        <v>3936550.5</v>
      </c>
      <c r="G23" s="17">
        <f>SUM(F23-C23)</f>
        <v>224924.09999999916</v>
      </c>
      <c r="H23" s="18">
        <f t="shared" si="1"/>
        <v>1.06059987610822</v>
      </c>
      <c r="I23" s="18">
        <f t="shared" si="2"/>
        <v>0.9753114223693411</v>
      </c>
      <c r="J23" s="2"/>
      <c r="K23" s="1"/>
      <c r="L23" s="29">
        <f t="shared" si="3"/>
        <v>6.0599876108220041E-2</v>
      </c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2" x14ac:dyDescent="0.25">
      <c r="A25" s="1" t="s">
        <v>33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mergeCells count="7">
    <mergeCell ref="A5:A6"/>
    <mergeCell ref="F5:F6"/>
    <mergeCell ref="G5:G6"/>
    <mergeCell ref="J5:J6"/>
    <mergeCell ref="C5:E5"/>
    <mergeCell ref="H5:I5"/>
    <mergeCell ref="B5:B6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2021-02-19T04:51:07Z</cp:lastPrinted>
  <dcterms:created xsi:type="dcterms:W3CDTF">2017-05-26T04:50:32Z</dcterms:created>
  <dcterms:modified xsi:type="dcterms:W3CDTF">2021-02-19T05:02:22Z</dcterms:modified>
</cp:coreProperties>
</file>