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M56" i="1" l="1"/>
  <c r="K56" i="1"/>
  <c r="I56" i="1"/>
  <c r="G56" i="1"/>
  <c r="E56" i="1"/>
  <c r="D56" i="1"/>
  <c r="M53" i="1"/>
  <c r="K53" i="1"/>
  <c r="I53" i="1"/>
  <c r="G53" i="1"/>
  <c r="E53" i="1"/>
  <c r="D53" i="1"/>
  <c r="O52" i="1"/>
  <c r="L52" i="1"/>
  <c r="J52" i="1"/>
  <c r="M49" i="1"/>
  <c r="K49" i="1"/>
  <c r="I49" i="1"/>
  <c r="G49" i="1"/>
  <c r="E49" i="1"/>
  <c r="D49" i="1"/>
  <c r="H52" i="1"/>
  <c r="F52" i="1"/>
  <c r="M43" i="1"/>
  <c r="K43" i="1"/>
  <c r="I43" i="1"/>
  <c r="G43" i="1"/>
  <c r="E43" i="1"/>
  <c r="D43" i="1"/>
  <c r="M40" i="1"/>
  <c r="K40" i="1"/>
  <c r="I40" i="1"/>
  <c r="G40" i="1"/>
  <c r="E40" i="1"/>
  <c r="D40" i="1"/>
  <c r="M33" i="1"/>
  <c r="K33" i="1"/>
  <c r="I33" i="1"/>
  <c r="G33" i="1"/>
  <c r="E33" i="1"/>
  <c r="D33" i="1"/>
  <c r="M31" i="1"/>
  <c r="K31" i="1"/>
  <c r="I31" i="1"/>
  <c r="G31" i="1"/>
  <c r="E31" i="1"/>
  <c r="D31" i="1"/>
  <c r="M26" i="1"/>
  <c r="K26" i="1"/>
  <c r="I26" i="1"/>
  <c r="G26" i="1"/>
  <c r="E26" i="1"/>
  <c r="D26" i="1"/>
  <c r="O57" i="1"/>
  <c r="O56" i="1" s="1"/>
  <c r="O55" i="1"/>
  <c r="O54" i="1"/>
  <c r="O51" i="1"/>
  <c r="O50" i="1"/>
  <c r="O48" i="1"/>
  <c r="O47" i="1"/>
  <c r="O46" i="1"/>
  <c r="O45" i="1"/>
  <c r="O44" i="1"/>
  <c r="O42" i="1"/>
  <c r="O41" i="1"/>
  <c r="O39" i="1"/>
  <c r="O38" i="1"/>
  <c r="O37" i="1"/>
  <c r="O36" i="1"/>
  <c r="O35" i="1"/>
  <c r="O34" i="1"/>
  <c r="O32" i="1"/>
  <c r="O31" i="1" s="1"/>
  <c r="O30" i="1"/>
  <c r="O29" i="1"/>
  <c r="O28" i="1"/>
  <c r="O27" i="1"/>
  <c r="O25" i="1"/>
  <c r="O24" i="1"/>
  <c r="O23" i="1"/>
  <c r="O22" i="1"/>
  <c r="O21" i="1"/>
  <c r="O20" i="1"/>
  <c r="N57" i="1"/>
  <c r="N56" i="1" s="1"/>
  <c r="N55" i="1"/>
  <c r="N54" i="1"/>
  <c r="N52" i="1"/>
  <c r="N51" i="1"/>
  <c r="N49" i="1" s="1"/>
  <c r="N50" i="1"/>
  <c r="N48" i="1"/>
  <c r="N47" i="1"/>
  <c r="N46" i="1"/>
  <c r="N45" i="1"/>
  <c r="N44" i="1"/>
  <c r="N42" i="1"/>
  <c r="N41" i="1"/>
  <c r="N39" i="1"/>
  <c r="N38" i="1"/>
  <c r="N37" i="1"/>
  <c r="N36" i="1"/>
  <c r="N35" i="1"/>
  <c r="N34" i="1"/>
  <c r="N33" i="1" s="1"/>
  <c r="N32" i="1"/>
  <c r="N31" i="1" s="1"/>
  <c r="N30" i="1"/>
  <c r="N29" i="1"/>
  <c r="N28" i="1"/>
  <c r="N27" i="1"/>
  <c r="N25" i="1"/>
  <c r="N24" i="1"/>
  <c r="N23" i="1"/>
  <c r="N22" i="1"/>
  <c r="N21" i="1"/>
  <c r="N20" i="1"/>
  <c r="L57" i="1"/>
  <c r="L56" i="1" s="1"/>
  <c r="L55" i="1"/>
  <c r="L54" i="1"/>
  <c r="L53" i="1" s="1"/>
  <c r="L51" i="1"/>
  <c r="L50" i="1"/>
  <c r="L48" i="1"/>
  <c r="L47" i="1"/>
  <c r="L46" i="1"/>
  <c r="L45" i="1"/>
  <c r="L44" i="1"/>
  <c r="L42" i="1"/>
  <c r="L41" i="1"/>
  <c r="L39" i="1"/>
  <c r="L38" i="1"/>
  <c r="L37" i="1"/>
  <c r="L36" i="1"/>
  <c r="L35" i="1"/>
  <c r="L34" i="1"/>
  <c r="L32" i="1"/>
  <c r="L31" i="1" s="1"/>
  <c r="L30" i="1"/>
  <c r="L29" i="1"/>
  <c r="L28" i="1"/>
  <c r="L27" i="1"/>
  <c r="L25" i="1"/>
  <c r="L24" i="1"/>
  <c r="L23" i="1"/>
  <c r="L22" i="1"/>
  <c r="L21" i="1"/>
  <c r="L20" i="1"/>
  <c r="J57" i="1"/>
  <c r="J56" i="1" s="1"/>
  <c r="J55" i="1"/>
  <c r="J54" i="1"/>
  <c r="J51" i="1"/>
  <c r="J50" i="1"/>
  <c r="J48" i="1"/>
  <c r="J47" i="1"/>
  <c r="J46" i="1"/>
  <c r="J45" i="1"/>
  <c r="J44" i="1"/>
  <c r="J43" i="1" s="1"/>
  <c r="J42" i="1"/>
  <c r="J41" i="1"/>
  <c r="J39" i="1"/>
  <c r="J38" i="1"/>
  <c r="J37" i="1"/>
  <c r="J36" i="1"/>
  <c r="J35" i="1"/>
  <c r="J34" i="1"/>
  <c r="J33" i="1" s="1"/>
  <c r="J32" i="1"/>
  <c r="J31" i="1" s="1"/>
  <c r="J30" i="1"/>
  <c r="J29" i="1"/>
  <c r="J28" i="1"/>
  <c r="J27" i="1"/>
  <c r="J25" i="1"/>
  <c r="J24" i="1"/>
  <c r="J23" i="1"/>
  <c r="J22" i="1"/>
  <c r="J21" i="1"/>
  <c r="J20" i="1"/>
  <c r="H57" i="1"/>
  <c r="H56" i="1" s="1"/>
  <c r="H55" i="1"/>
  <c r="H54" i="1"/>
  <c r="H53" i="1" s="1"/>
  <c r="H51" i="1"/>
  <c r="H50" i="1"/>
  <c r="H48" i="1"/>
  <c r="H47" i="1"/>
  <c r="H46" i="1"/>
  <c r="H45" i="1"/>
  <c r="H44" i="1"/>
  <c r="H42" i="1"/>
  <c r="H41" i="1"/>
  <c r="H39" i="1"/>
  <c r="H38" i="1"/>
  <c r="H37" i="1"/>
  <c r="H36" i="1"/>
  <c r="H35" i="1"/>
  <c r="H34" i="1"/>
  <c r="H32" i="1"/>
  <c r="H31" i="1" s="1"/>
  <c r="H30" i="1"/>
  <c r="H29" i="1"/>
  <c r="H28" i="1"/>
  <c r="H27" i="1"/>
  <c r="H25" i="1"/>
  <c r="H24" i="1"/>
  <c r="H23" i="1"/>
  <c r="H22" i="1"/>
  <c r="H21" i="1"/>
  <c r="H20" i="1"/>
  <c r="F57" i="1"/>
  <c r="F56" i="1" s="1"/>
  <c r="F55" i="1"/>
  <c r="F54" i="1"/>
  <c r="F51" i="1"/>
  <c r="F50" i="1"/>
  <c r="F48" i="1"/>
  <c r="F47" i="1"/>
  <c r="F46" i="1"/>
  <c r="F45" i="1"/>
  <c r="F44" i="1"/>
  <c r="F42" i="1"/>
  <c r="F41" i="1"/>
  <c r="F40" i="1" s="1"/>
  <c r="F39" i="1"/>
  <c r="F38" i="1"/>
  <c r="F37" i="1"/>
  <c r="F36" i="1"/>
  <c r="F35" i="1"/>
  <c r="F34" i="1"/>
  <c r="F33" i="1" s="1"/>
  <c r="F32" i="1"/>
  <c r="F31" i="1" s="1"/>
  <c r="F30" i="1"/>
  <c r="F29" i="1"/>
  <c r="F28" i="1"/>
  <c r="F27" i="1"/>
  <c r="F25" i="1"/>
  <c r="F24" i="1"/>
  <c r="F23" i="1"/>
  <c r="F22" i="1"/>
  <c r="F21" i="1"/>
  <c r="F20" i="1"/>
  <c r="M19" i="1"/>
  <c r="K19" i="1"/>
  <c r="I19" i="1"/>
  <c r="G19" i="1"/>
  <c r="E19" i="1"/>
  <c r="D19" i="1"/>
  <c r="F49" i="1" l="1"/>
  <c r="F53" i="1"/>
  <c r="J53" i="1"/>
  <c r="O53" i="1"/>
  <c r="N53" i="1"/>
  <c r="H49" i="1"/>
  <c r="J49" i="1"/>
  <c r="O49" i="1"/>
  <c r="L49" i="1"/>
  <c r="F43" i="1"/>
  <c r="H43" i="1"/>
  <c r="N43" i="1"/>
  <c r="O43" i="1"/>
  <c r="L43" i="1"/>
  <c r="H33" i="1"/>
  <c r="J40" i="1"/>
  <c r="L33" i="1"/>
  <c r="L40" i="1"/>
  <c r="O33" i="1"/>
  <c r="N40" i="1"/>
  <c r="O40" i="1"/>
  <c r="H40" i="1"/>
  <c r="F26" i="1"/>
  <c r="J26" i="1"/>
  <c r="N19" i="1"/>
  <c r="J19" i="1"/>
  <c r="F19" i="1"/>
  <c r="H26" i="1"/>
  <c r="L19" i="1"/>
  <c r="O19" i="1"/>
  <c r="O26" i="1"/>
  <c r="N26" i="1"/>
  <c r="L26" i="1"/>
  <c r="H19" i="1"/>
  <c r="O18" i="1" l="1"/>
  <c r="N18" i="1"/>
  <c r="O17" i="1"/>
  <c r="N17" i="1"/>
  <c r="L18" i="1"/>
  <c r="L17" i="1"/>
  <c r="J18" i="1"/>
  <c r="J16" i="1" s="1"/>
  <c r="J17" i="1"/>
  <c r="H18" i="1"/>
  <c r="H16" i="1" s="1"/>
  <c r="H17" i="1"/>
  <c r="F18" i="1"/>
  <c r="F16" i="1" s="1"/>
  <c r="F17" i="1"/>
  <c r="O16" i="1"/>
  <c r="M16" i="1"/>
  <c r="K16" i="1"/>
  <c r="I16" i="1"/>
  <c r="G16" i="1"/>
  <c r="E16" i="1"/>
  <c r="D16" i="1"/>
  <c r="O15" i="1"/>
  <c r="O14" i="1"/>
  <c r="O13" i="1"/>
  <c r="O12" i="1"/>
  <c r="O11" i="1"/>
  <c r="O10" i="1"/>
  <c r="O9" i="1"/>
  <c r="O8" i="1"/>
  <c r="N15" i="1"/>
  <c r="N14" i="1"/>
  <c r="N13" i="1"/>
  <c r="N12" i="1"/>
  <c r="N11" i="1"/>
  <c r="N10" i="1"/>
  <c r="N9" i="1"/>
  <c r="N8" i="1"/>
  <c r="L15" i="1"/>
  <c r="L14" i="1"/>
  <c r="L13" i="1"/>
  <c r="L12" i="1"/>
  <c r="L11" i="1"/>
  <c r="L10" i="1"/>
  <c r="L9" i="1"/>
  <c r="L8" i="1"/>
  <c r="J15" i="1"/>
  <c r="J14" i="1"/>
  <c r="J13" i="1"/>
  <c r="J12" i="1"/>
  <c r="J11" i="1"/>
  <c r="J10" i="1"/>
  <c r="J9" i="1"/>
  <c r="J8" i="1"/>
  <c r="H15" i="1"/>
  <c r="H14" i="1"/>
  <c r="H13" i="1"/>
  <c r="H12" i="1"/>
  <c r="H11" i="1"/>
  <c r="H10" i="1"/>
  <c r="H9" i="1"/>
  <c r="H8" i="1"/>
  <c r="M7" i="1"/>
  <c r="M58" i="1" s="1"/>
  <c r="K7" i="1"/>
  <c r="K58" i="1" s="1"/>
  <c r="I7" i="1"/>
  <c r="I58" i="1" s="1"/>
  <c r="G7" i="1"/>
  <c r="G58" i="1" s="1"/>
  <c r="E7" i="1"/>
  <c r="E58" i="1" s="1"/>
  <c r="D7" i="1"/>
  <c r="D58" i="1" s="1"/>
  <c r="F15" i="1"/>
  <c r="F14" i="1"/>
  <c r="F13" i="1"/>
  <c r="F12" i="1"/>
  <c r="F11" i="1"/>
  <c r="F10" i="1"/>
  <c r="F9" i="1"/>
  <c r="F8" i="1"/>
  <c r="L16" i="1" l="1"/>
  <c r="H7" i="1"/>
  <c r="H58" i="1" s="1"/>
  <c r="J7" i="1"/>
  <c r="J58" i="1" s="1"/>
  <c r="L7" i="1"/>
  <c r="L58" i="1" s="1"/>
  <c r="N7" i="1"/>
  <c r="N16" i="1"/>
  <c r="F7" i="1"/>
  <c r="F58" i="1" s="1"/>
  <c r="O7" i="1"/>
  <c r="O58" i="1" s="1"/>
  <c r="N58" i="1" l="1"/>
</calcChain>
</file>

<file path=xl/sharedStrings.xml><?xml version="1.0" encoding="utf-8"?>
<sst xmlns="http://schemas.openxmlformats.org/spreadsheetml/2006/main" count="188" uniqueCount="91">
  <si>
    <t/>
  </si>
  <si>
    <t>(тыс.рублей)</t>
  </si>
  <si>
    <t>НАИМЕНОВАНИЕ</t>
  </si>
  <si>
    <t>РЗ</t>
  </si>
  <si>
    <t>ПР</t>
  </si>
  <si>
    <t>Итого изменений</t>
  </si>
  <si>
    <t>Поправка</t>
  </si>
  <si>
    <t>Сумма</t>
  </si>
  <si>
    <t>1</t>
  </si>
  <si>
    <t>2</t>
  </si>
  <si>
    <t>3</t>
  </si>
  <si>
    <t>10</t>
  </si>
  <si>
    <t>11</t>
  </si>
  <si>
    <t>12</t>
  </si>
  <si>
    <t>13</t>
  </si>
  <si>
    <t>14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</si>
  <si>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</si>
  <si>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</si>
  <si>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</si>
  <si>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</si>
  <si>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</si>
  <si>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</si>
  <si>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</si>
  <si>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</si>
  <si>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</si>
  <si>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</si>
  <si>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</si>
  <si>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</si>
  <si>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</si>
  <si>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</si>
  <si>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</si>
  <si>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</si>
  <si>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</si>
  <si>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</si>
  <si>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</si>
  <si>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</si>
  <si>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</si>
  <si>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</si>
  <si>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</si>
  <si>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</si>
  <si>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</si>
  <si>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</si>
  <si>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</si>
  <si>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</si>
  <si>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</si>
  <si>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</si>
  <si>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</si>
  <si>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</si>
  <si>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</si>
  <si>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</si>
  <si>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</si>
  <si>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</si>
  <si>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</si>
  <si>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</si>
  <si>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</si>
  <si>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</si>
  <si>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</si>
  <si>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</si>
  <si>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</si>
  <si>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</si>
  <si>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</si>
  <si>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</si>
  <si>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</si>
  <si>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</si>
  <si>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</si>
  <si>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</si>
  <si>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</si>
  <si>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</si>
  <si>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</si>
  <si>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</si>
  <si>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</si>
  <si>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</si>
  <si>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</si>
  <si>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</si>
  <si>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</si>
  <si>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ИТОГО</t>
  </si>
  <si>
    <t>5=4-3</t>
  </si>
  <si>
    <t>7=6-4</t>
  </si>
  <si>
    <t>9=8-6</t>
  </si>
  <si>
    <t>11=10-8</t>
  </si>
  <si>
    <t>13=12-10</t>
  </si>
  <si>
    <t>Сведения об изменениях, внесенных в Решение Собрания муниципального образования городской округ "Охинский" от 19.12.2019 № 6.17-1 "О бюджете муниципального образования городской округ «Охинский» на 2020 год и на плановый период 2021 и 2022 годов" по расходам бюджета</t>
  </si>
  <si>
    <t>Первоначальный план № 6.17-1 от 19.12.2019</t>
  </si>
  <si>
    <t>№ 6.19-1
от 27.02.2020</t>
  </si>
  <si>
    <t>№ 6.21-1
от 26.04.2020</t>
  </si>
  <si>
    <t>№ 6.24-1
от 25.06.2020</t>
  </si>
  <si>
    <t>№ 6.28-1
от 13.10.2020</t>
  </si>
  <si>
    <t>№ 6.31-1
от 24.12.2020</t>
  </si>
  <si>
    <t>14=12-3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</si>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</sst>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"/>
    <numFmt numFmtId="165" formatCode="#,##0.0_ ;\-#,##0.0\ "/>
  </numFmts>
  <fonts count="10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43">
    <xf numFmtId="44" fontId="0" fillId="0" borderId="0" xfId="0" applyNumberFormat="1" applyFont="1" applyFill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righ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vertical="center" wrapText="1"/>
    </xf>
    <xf numFmtId="0" fontId="0" fillId="0" borderId="2" xfId="0" applyNumberFormat="1" applyFon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vertical="top" wrapText="1"/>
    </xf>
    <xf numFmtId="44" fontId="0" fillId="0" borderId="0" xfId="0" applyNumberFormat="1" applyFont="1" applyFill="1" applyAlignment="1">
      <alignment horizontal="right" vertical="center" wrapText="1"/>
    </xf>
    <xf numFmtId="165" fontId="0" fillId="0" borderId="0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vertical="center" wrapText="1"/>
    </xf>
    <xf numFmtId="44" fontId="5" fillId="2" borderId="4" xfId="0" applyFont="1" applyFill="1" applyBorder="1" applyAlignment="1">
      <alignment horizontal="left" vertical="top" wrapText="1"/>
    </xf>
    <xf numFmtId="44" fontId="9" fillId="2" borderId="4" xfId="0" applyFont="1" applyFill="1" applyBorder="1" applyAlignment="1">
      <alignment horizontal="left" vertical="top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5" fontId="0" fillId="2" borderId="4" xfId="0" applyNumberFormat="1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 readingOrder="1"/>
    </xf>
    <xf numFmtId="164" fontId="5" fillId="2" borderId="4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center" wrapText="1" readingOrder="1"/>
    </xf>
    <xf numFmtId="4" fontId="7" fillId="2" borderId="4" xfId="0" applyNumberFormat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 wrapText="1" readingOrder="1"/>
    </xf>
    <xf numFmtId="44" fontId="4" fillId="2" borderId="0" xfId="0" applyNumberFormat="1" applyFont="1" applyFill="1" applyAlignment="1">
      <alignment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horizontal="center" vertical="top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8" sqref="P8"/>
    </sheetView>
  </sheetViews>
  <sheetFormatPr defaultRowHeight="12.75" x14ac:dyDescent="0.2"/>
  <cols>
    <col min="1" max="1" width="44.33203125" customWidth="1"/>
    <col min="2" max="2" width="4.5" customWidth="1"/>
    <col min="3" max="3" width="4.83203125" customWidth="1"/>
    <col min="4" max="4" width="19.33203125" style="10" customWidth="1"/>
    <col min="5" max="5" width="16.83203125" style="10" customWidth="1"/>
    <col min="6" max="6" width="16.1640625" style="10" bestFit="1" customWidth="1"/>
    <col min="7" max="7" width="16.6640625" style="10" bestFit="1" customWidth="1"/>
    <col min="8" max="8" width="15.1640625" style="10" customWidth="1"/>
    <col min="9" max="9" width="16.6640625" style="10" bestFit="1" customWidth="1"/>
    <col min="10" max="10" width="15.33203125" style="10" bestFit="1" customWidth="1"/>
    <col min="11" max="11" width="16.6640625" style="10" bestFit="1" customWidth="1"/>
    <col min="12" max="12" width="15.33203125" style="10" bestFit="1" customWidth="1"/>
    <col min="13" max="15" width="17" style="10" customWidth="1"/>
  </cols>
  <sheetData>
    <row r="1" spans="1:17" x14ac:dyDescent="0.2">
      <c r="A1" t="s">
        <v>0</v>
      </c>
    </row>
    <row r="2" spans="1:17" ht="43.35" customHeight="1" x14ac:dyDescent="0.2">
      <c r="A2" s="35" t="s">
        <v>81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11"/>
      <c r="Q2" s="31"/>
    </row>
    <row r="3" spans="1:17" ht="19.5" customHeight="1" x14ac:dyDescent="0.25">
      <c r="A3" s="36" t="s">
        <v>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7" ht="34.9" customHeight="1" x14ac:dyDescent="0.2">
      <c r="A4" s="33" t="s">
        <v>2</v>
      </c>
      <c r="B4" s="33" t="s">
        <v>3</v>
      </c>
      <c r="C4" s="33" t="s">
        <v>4</v>
      </c>
      <c r="D4" s="40" t="s">
        <v>82</v>
      </c>
      <c r="E4" s="38" t="s">
        <v>83</v>
      </c>
      <c r="F4" s="39"/>
      <c r="G4" s="38" t="s">
        <v>84</v>
      </c>
      <c r="H4" s="39"/>
      <c r="I4" s="38" t="s">
        <v>85</v>
      </c>
      <c r="J4" s="39"/>
      <c r="K4" s="38" t="s">
        <v>86</v>
      </c>
      <c r="L4" s="39"/>
      <c r="M4" s="38" t="s">
        <v>87</v>
      </c>
      <c r="N4" s="39"/>
      <c r="O4" s="37" t="s">
        <v>5</v>
      </c>
    </row>
    <row r="5" spans="1:17" ht="31.5" customHeight="1" x14ac:dyDescent="0.2">
      <c r="A5" s="33" t="s">
        <v>0</v>
      </c>
      <c r="B5" s="33" t="s">
        <v>0</v>
      </c>
      <c r="C5" s="33" t="s">
        <v>0</v>
      </c>
      <c r="D5" s="41"/>
      <c r="E5" s="12" t="s">
        <v>7</v>
      </c>
      <c r="F5" s="12" t="s">
        <v>6</v>
      </c>
      <c r="G5" s="12" t="s">
        <v>7</v>
      </c>
      <c r="H5" s="12" t="s">
        <v>6</v>
      </c>
      <c r="I5" s="12" t="s">
        <v>7</v>
      </c>
      <c r="J5" s="12" t="s">
        <v>6</v>
      </c>
      <c r="K5" s="12" t="s">
        <v>7</v>
      </c>
      <c r="L5" s="12" t="s">
        <v>6</v>
      </c>
      <c r="M5" s="12" t="s">
        <v>7</v>
      </c>
      <c r="N5" s="12" t="s">
        <v>6</v>
      </c>
      <c r="O5" s="37" t="s">
        <v>0</v>
      </c>
    </row>
    <row r="6" spans="1:17" ht="14.45" customHeight="1" x14ac:dyDescent="0.2">
      <c r="A6" s="1" t="s">
        <v>8</v>
      </c>
      <c r="B6" s="42" t="s">
        <v>9</v>
      </c>
      <c r="C6" s="42"/>
      <c r="D6" s="8" t="s">
        <v>10</v>
      </c>
      <c r="E6" s="8">
        <v>4</v>
      </c>
      <c r="F6" s="8" t="s">
        <v>76</v>
      </c>
      <c r="G6" s="8">
        <v>6</v>
      </c>
      <c r="H6" s="8" t="s">
        <v>77</v>
      </c>
      <c r="I6" s="8">
        <v>8</v>
      </c>
      <c r="J6" s="8" t="s">
        <v>78</v>
      </c>
      <c r="K6" s="8">
        <v>10</v>
      </c>
      <c r="L6" s="8" t="s">
        <v>79</v>
      </c>
      <c r="M6" s="8">
        <v>12</v>
      </c>
      <c r="N6" s="8" t="s">
        <v>80</v>
      </c>
      <c r="O6" s="8" t="s">
        <v>88</v>
      </c>
    </row>
    <row r="7" spans="1:17" ht="32.25" customHeight="1" x14ac:dyDescent="0.2">
      <c r="A7" s="2" t="s">
        <v>16</v>
      </c>
      <c r="B7" s="3" t="s">
        <v>17</v>
      </c>
      <c r="C7" s="4" t="s">
        <v>18</v>
      </c>
      <c r="D7" s="17">
        <f t="shared" ref="D7:E7" si="0">SUM(D8:D15)</f>
        <v>274712.09999999998</v>
      </c>
      <c r="E7" s="17">
        <f t="shared" si="0"/>
        <v>293866.59999999998</v>
      </c>
      <c r="F7" s="17">
        <f>SUM(F8:F15)</f>
        <v>19154.499999999993</v>
      </c>
      <c r="G7" s="17">
        <f t="shared" ref="G7:O7" si="1">SUM(G8:G15)</f>
        <v>296731</v>
      </c>
      <c r="H7" s="17">
        <f t="shared" si="1"/>
        <v>2864.400000000006</v>
      </c>
      <c r="I7" s="17">
        <f t="shared" si="1"/>
        <v>293895.40000000002</v>
      </c>
      <c r="J7" s="17">
        <f t="shared" si="1"/>
        <v>-2835.6000000000058</v>
      </c>
      <c r="K7" s="17">
        <f t="shared" si="1"/>
        <v>297493.2</v>
      </c>
      <c r="L7" s="17">
        <f t="shared" si="1"/>
        <v>3597.8000000000084</v>
      </c>
      <c r="M7" s="17">
        <f t="shared" si="1"/>
        <v>280732.19999999995</v>
      </c>
      <c r="N7" s="17">
        <f t="shared" si="1"/>
        <v>-16761.000000000007</v>
      </c>
      <c r="O7" s="17">
        <f t="shared" si="1"/>
        <v>6020.0999999999949</v>
      </c>
    </row>
    <row r="8" spans="1:17" ht="40.5" customHeight="1" x14ac:dyDescent="0.2">
      <c r="A8" s="5" t="s">
        <v>19</v>
      </c>
      <c r="B8" s="6" t="s">
        <v>17</v>
      </c>
      <c r="C8" s="7" t="s">
        <v>20</v>
      </c>
      <c r="D8" s="18">
        <v>5355</v>
      </c>
      <c r="E8" s="19">
        <v>5355</v>
      </c>
      <c r="F8" s="20">
        <f>E8-D8</f>
        <v>0</v>
      </c>
      <c r="G8" s="19">
        <v>5355</v>
      </c>
      <c r="H8" s="20">
        <f>G8-E8</f>
        <v>0</v>
      </c>
      <c r="I8" s="19">
        <v>5355</v>
      </c>
      <c r="J8" s="20">
        <f>I8-G8</f>
        <v>0</v>
      </c>
      <c r="K8" s="19">
        <v>5115</v>
      </c>
      <c r="L8" s="20">
        <f>K8-I8</f>
        <v>-240</v>
      </c>
      <c r="M8" s="19">
        <v>4244.8999999999996</v>
      </c>
      <c r="N8" s="21">
        <f>M8-K8</f>
        <v>-870.10000000000036</v>
      </c>
      <c r="O8" s="21">
        <f>M8-D8</f>
        <v>-1110.1000000000004</v>
      </c>
    </row>
    <row r="9" spans="1:17" ht="53.45" customHeight="1" x14ac:dyDescent="0.2">
      <c r="A9" s="5" t="s">
        <v>21</v>
      </c>
      <c r="B9" s="6" t="s">
        <v>17</v>
      </c>
      <c r="C9" s="7" t="s">
        <v>22</v>
      </c>
      <c r="D9" s="18">
        <v>12568.4</v>
      </c>
      <c r="E9" s="19">
        <v>12568.4</v>
      </c>
      <c r="F9" s="20">
        <f t="shared" ref="F9:F15" si="2">E9-D9</f>
        <v>0</v>
      </c>
      <c r="G9" s="19">
        <v>12568.4</v>
      </c>
      <c r="H9" s="20">
        <f t="shared" ref="H9:H15" si="3">G9-E9</f>
        <v>0</v>
      </c>
      <c r="I9" s="19">
        <v>12568.4</v>
      </c>
      <c r="J9" s="20">
        <f t="shared" ref="J9:J15" si="4">I9-G9</f>
        <v>0</v>
      </c>
      <c r="K9" s="19">
        <v>12377.8</v>
      </c>
      <c r="L9" s="20">
        <f t="shared" ref="L9:L15" si="5">K9-I9</f>
        <v>-190.60000000000036</v>
      </c>
      <c r="M9" s="19">
        <v>12012.5</v>
      </c>
      <c r="N9" s="21">
        <f t="shared" ref="N9:N15" si="6">M9-K9</f>
        <v>-365.29999999999927</v>
      </c>
      <c r="O9" s="21">
        <f t="shared" ref="O9:O15" si="7">M9-D9</f>
        <v>-555.89999999999964</v>
      </c>
    </row>
    <row r="10" spans="1:17" ht="67.349999999999994" customHeight="1" x14ac:dyDescent="0.2">
      <c r="A10" s="5" t="s">
        <v>23</v>
      </c>
      <c r="B10" s="6" t="s">
        <v>17</v>
      </c>
      <c r="C10" s="7" t="s">
        <v>24</v>
      </c>
      <c r="D10" s="18">
        <v>97588.5</v>
      </c>
      <c r="E10" s="19">
        <v>97811</v>
      </c>
      <c r="F10" s="20">
        <f t="shared" si="2"/>
        <v>222.5</v>
      </c>
      <c r="G10" s="19">
        <v>97796</v>
      </c>
      <c r="H10" s="20">
        <f t="shared" si="3"/>
        <v>-15</v>
      </c>
      <c r="I10" s="19">
        <v>97176.9</v>
      </c>
      <c r="J10" s="20">
        <f t="shared" si="4"/>
        <v>-619.10000000000582</v>
      </c>
      <c r="K10" s="19">
        <v>96741.6</v>
      </c>
      <c r="L10" s="20">
        <f t="shared" si="5"/>
        <v>-435.29999999998836</v>
      </c>
      <c r="M10" s="19">
        <v>94052.3</v>
      </c>
      <c r="N10" s="21">
        <f t="shared" si="6"/>
        <v>-2689.3000000000029</v>
      </c>
      <c r="O10" s="21">
        <f t="shared" si="7"/>
        <v>-3536.1999999999971</v>
      </c>
    </row>
    <row r="11" spans="1:17" ht="14.45" customHeight="1" x14ac:dyDescent="0.2">
      <c r="A11" s="5" t="s">
        <v>25</v>
      </c>
      <c r="B11" s="6" t="s">
        <v>17</v>
      </c>
      <c r="C11" s="7" t="s">
        <v>26</v>
      </c>
      <c r="D11" s="18">
        <v>16.8</v>
      </c>
      <c r="E11" s="19">
        <v>16.8</v>
      </c>
      <c r="F11" s="20">
        <f t="shared" si="2"/>
        <v>0</v>
      </c>
      <c r="G11" s="19">
        <v>16.8</v>
      </c>
      <c r="H11" s="20">
        <f t="shared" si="3"/>
        <v>0</v>
      </c>
      <c r="I11" s="19">
        <v>16.8</v>
      </c>
      <c r="J11" s="20">
        <f t="shared" si="4"/>
        <v>0</v>
      </c>
      <c r="K11" s="19">
        <v>16.8</v>
      </c>
      <c r="L11" s="20">
        <f t="shared" si="5"/>
        <v>0</v>
      </c>
      <c r="M11" s="19">
        <v>16.8</v>
      </c>
      <c r="N11" s="21">
        <f t="shared" si="6"/>
        <v>0</v>
      </c>
      <c r="O11" s="21">
        <f t="shared" si="7"/>
        <v>0</v>
      </c>
    </row>
    <row r="12" spans="1:17" ht="53.45" customHeight="1" x14ac:dyDescent="0.2">
      <c r="A12" s="5" t="s">
        <v>27</v>
      </c>
      <c r="B12" s="6" t="s">
        <v>17</v>
      </c>
      <c r="C12" s="7" t="s">
        <v>28</v>
      </c>
      <c r="D12" s="18">
        <v>48147.3</v>
      </c>
      <c r="E12" s="19">
        <v>48175.4</v>
      </c>
      <c r="F12" s="20">
        <f t="shared" si="2"/>
        <v>28.099999999998545</v>
      </c>
      <c r="G12" s="19">
        <v>48175.4</v>
      </c>
      <c r="H12" s="20">
        <f t="shared" si="3"/>
        <v>0</v>
      </c>
      <c r="I12" s="19">
        <v>46635.4</v>
      </c>
      <c r="J12" s="20">
        <f t="shared" si="4"/>
        <v>-1540</v>
      </c>
      <c r="K12" s="19">
        <v>46200.4</v>
      </c>
      <c r="L12" s="20">
        <f t="shared" si="5"/>
        <v>-435</v>
      </c>
      <c r="M12" s="19">
        <v>43690</v>
      </c>
      <c r="N12" s="21">
        <f t="shared" si="6"/>
        <v>-2510.4000000000015</v>
      </c>
      <c r="O12" s="21">
        <f t="shared" si="7"/>
        <v>-4457.3000000000029</v>
      </c>
    </row>
    <row r="13" spans="1:17" ht="27.4" customHeight="1" x14ac:dyDescent="0.2">
      <c r="A13" s="5" t="s">
        <v>29</v>
      </c>
      <c r="B13" s="6" t="s">
        <v>17</v>
      </c>
      <c r="C13" s="7" t="s">
        <v>30</v>
      </c>
      <c r="D13" s="18">
        <v>0</v>
      </c>
      <c r="E13" s="19">
        <v>0</v>
      </c>
      <c r="F13" s="20">
        <f t="shared" si="2"/>
        <v>0</v>
      </c>
      <c r="G13" s="19">
        <v>2854.8</v>
      </c>
      <c r="H13" s="20">
        <f t="shared" si="3"/>
        <v>2854.8</v>
      </c>
      <c r="I13" s="19">
        <v>2854.8</v>
      </c>
      <c r="J13" s="20">
        <f t="shared" si="4"/>
        <v>0</v>
      </c>
      <c r="K13" s="19">
        <v>2854.8</v>
      </c>
      <c r="L13" s="20">
        <f t="shared" si="5"/>
        <v>0</v>
      </c>
      <c r="M13" s="19">
        <v>2067.3000000000002</v>
      </c>
      <c r="N13" s="21">
        <f t="shared" si="6"/>
        <v>-787.5</v>
      </c>
      <c r="O13" s="21">
        <f t="shared" si="7"/>
        <v>2067.3000000000002</v>
      </c>
    </row>
    <row r="14" spans="1:17" ht="14.45" customHeight="1" x14ac:dyDescent="0.2">
      <c r="A14" s="5" t="s">
        <v>31</v>
      </c>
      <c r="B14" s="6" t="s">
        <v>17</v>
      </c>
      <c r="C14" s="7" t="s">
        <v>12</v>
      </c>
      <c r="D14" s="18">
        <v>5000</v>
      </c>
      <c r="E14" s="19">
        <v>4970</v>
      </c>
      <c r="F14" s="20">
        <f t="shared" si="2"/>
        <v>-30</v>
      </c>
      <c r="G14" s="19">
        <v>5000</v>
      </c>
      <c r="H14" s="20">
        <f t="shared" si="3"/>
        <v>30</v>
      </c>
      <c r="I14" s="19">
        <v>5000</v>
      </c>
      <c r="J14" s="20">
        <f t="shared" si="4"/>
        <v>0</v>
      </c>
      <c r="K14" s="19">
        <v>5000</v>
      </c>
      <c r="L14" s="20">
        <f t="shared" si="5"/>
        <v>0</v>
      </c>
      <c r="M14" s="19">
        <v>1113.9000000000001</v>
      </c>
      <c r="N14" s="21">
        <f t="shared" si="6"/>
        <v>-3886.1</v>
      </c>
      <c r="O14" s="21">
        <f t="shared" si="7"/>
        <v>-3886.1</v>
      </c>
    </row>
    <row r="15" spans="1:17" ht="14.45" customHeight="1" x14ac:dyDescent="0.2">
      <c r="A15" s="5" t="s">
        <v>32</v>
      </c>
      <c r="B15" s="6" t="s">
        <v>17</v>
      </c>
      <c r="C15" s="7" t="s">
        <v>14</v>
      </c>
      <c r="D15" s="18">
        <v>106036.1</v>
      </c>
      <c r="E15" s="19">
        <v>124970</v>
      </c>
      <c r="F15" s="20">
        <f t="shared" si="2"/>
        <v>18933.899999999994</v>
      </c>
      <c r="G15" s="19">
        <v>124964.6</v>
      </c>
      <c r="H15" s="20">
        <f t="shared" si="3"/>
        <v>-5.3999999999941792</v>
      </c>
      <c r="I15" s="19">
        <v>124288.1</v>
      </c>
      <c r="J15" s="20">
        <f t="shared" si="4"/>
        <v>-676.5</v>
      </c>
      <c r="K15" s="19">
        <v>129186.8</v>
      </c>
      <c r="L15" s="20">
        <f t="shared" si="5"/>
        <v>4898.6999999999971</v>
      </c>
      <c r="M15" s="19">
        <v>123534.5</v>
      </c>
      <c r="N15" s="21">
        <f t="shared" si="6"/>
        <v>-5652.3000000000029</v>
      </c>
      <c r="O15" s="21">
        <f t="shared" si="7"/>
        <v>17498.399999999994</v>
      </c>
    </row>
    <row r="16" spans="1:17" ht="64.5" customHeight="1" x14ac:dyDescent="0.2">
      <c r="A16" s="2" t="s">
        <v>33</v>
      </c>
      <c r="B16" s="3" t="s">
        <v>22</v>
      </c>
      <c r="C16" s="4" t="s">
        <v>18</v>
      </c>
      <c r="D16" s="17">
        <f>SUM(D17:D18)</f>
        <v>1360.5</v>
      </c>
      <c r="E16" s="17">
        <f t="shared" ref="E16:O16" si="8">SUM(E17:E18)</f>
        <v>2930.1</v>
      </c>
      <c r="F16" s="17">
        <f t="shared" si="8"/>
        <v>1569.6</v>
      </c>
      <c r="G16" s="17">
        <f t="shared" si="8"/>
        <v>2930.1</v>
      </c>
      <c r="H16" s="17">
        <f t="shared" si="8"/>
        <v>0</v>
      </c>
      <c r="I16" s="17">
        <f t="shared" si="8"/>
        <v>5002.2</v>
      </c>
      <c r="J16" s="17">
        <f t="shared" si="8"/>
        <v>2072.1</v>
      </c>
      <c r="K16" s="17">
        <f t="shared" si="8"/>
        <v>3558</v>
      </c>
      <c r="L16" s="17">
        <f t="shared" si="8"/>
        <v>-1444.1999999999998</v>
      </c>
      <c r="M16" s="17">
        <f t="shared" si="8"/>
        <v>3170.4</v>
      </c>
      <c r="N16" s="17">
        <f t="shared" si="8"/>
        <v>-387.6</v>
      </c>
      <c r="O16" s="17">
        <f t="shared" si="8"/>
        <v>1809.9</v>
      </c>
    </row>
    <row r="17" spans="1:15" ht="48.75" customHeight="1" x14ac:dyDescent="0.2">
      <c r="A17" s="5" t="s">
        <v>34</v>
      </c>
      <c r="B17" s="6" t="s">
        <v>22</v>
      </c>
      <c r="C17" s="13" t="s">
        <v>35</v>
      </c>
      <c r="D17" s="22">
        <v>996.5</v>
      </c>
      <c r="E17" s="22">
        <v>2566.1</v>
      </c>
      <c r="F17" s="20">
        <f t="shared" ref="F17:F57" si="9">E17-D17</f>
        <v>1569.6</v>
      </c>
      <c r="G17" s="22">
        <v>2566.1</v>
      </c>
      <c r="H17" s="20">
        <f t="shared" ref="H17:H57" si="10">G17-E17</f>
        <v>0</v>
      </c>
      <c r="I17" s="22">
        <v>4638.2</v>
      </c>
      <c r="J17" s="20">
        <f t="shared" ref="J17:J57" si="11">I17-G17</f>
        <v>2072.1</v>
      </c>
      <c r="K17" s="22">
        <v>3194</v>
      </c>
      <c r="L17" s="20">
        <f t="shared" ref="L17:L57" si="12">K17-I17</f>
        <v>-1444.1999999999998</v>
      </c>
      <c r="M17" s="22">
        <v>2831</v>
      </c>
      <c r="N17" s="21">
        <f t="shared" ref="N17:N57" si="13">M17-K17</f>
        <v>-363</v>
      </c>
      <c r="O17" s="21">
        <f t="shared" ref="O17:O57" si="14">M17-D17</f>
        <v>1834.5</v>
      </c>
    </row>
    <row r="18" spans="1:15" ht="40.5" customHeight="1" x14ac:dyDescent="0.2">
      <c r="A18" s="5" t="s">
        <v>36</v>
      </c>
      <c r="B18" s="6" t="s">
        <v>22</v>
      </c>
      <c r="C18" s="13" t="s">
        <v>15</v>
      </c>
      <c r="D18" s="22">
        <v>364</v>
      </c>
      <c r="E18" s="22">
        <v>364</v>
      </c>
      <c r="F18" s="20">
        <f t="shared" si="9"/>
        <v>0</v>
      </c>
      <c r="G18" s="22">
        <v>364</v>
      </c>
      <c r="H18" s="20">
        <f t="shared" si="10"/>
        <v>0</v>
      </c>
      <c r="I18" s="22">
        <v>364</v>
      </c>
      <c r="J18" s="20">
        <f t="shared" si="11"/>
        <v>0</v>
      </c>
      <c r="K18" s="22">
        <v>364</v>
      </c>
      <c r="L18" s="20">
        <f t="shared" si="12"/>
        <v>0</v>
      </c>
      <c r="M18" s="22">
        <v>339.4</v>
      </c>
      <c r="N18" s="23">
        <f t="shared" si="13"/>
        <v>-24.600000000000023</v>
      </c>
      <c r="O18" s="23">
        <f t="shared" si="14"/>
        <v>-24.600000000000023</v>
      </c>
    </row>
    <row r="19" spans="1:15" ht="15" customHeight="1" x14ac:dyDescent="0.2">
      <c r="A19" s="2" t="s">
        <v>37</v>
      </c>
      <c r="B19" s="3" t="s">
        <v>24</v>
      </c>
      <c r="C19" s="4" t="s">
        <v>18</v>
      </c>
      <c r="D19" s="24">
        <f>SUM(D20:D25)</f>
        <v>408479.1</v>
      </c>
      <c r="E19" s="24">
        <f t="shared" ref="E19:O19" si="15">SUM(E20:E25)</f>
        <v>481873.69999999995</v>
      </c>
      <c r="F19" s="24">
        <f t="shared" si="15"/>
        <v>73394.60000000002</v>
      </c>
      <c r="G19" s="24">
        <f t="shared" si="15"/>
        <v>561417.5</v>
      </c>
      <c r="H19" s="24">
        <f t="shared" si="15"/>
        <v>79543.799999999988</v>
      </c>
      <c r="I19" s="24">
        <f t="shared" si="15"/>
        <v>496990</v>
      </c>
      <c r="J19" s="20">
        <f t="shared" si="11"/>
        <v>-64427.5</v>
      </c>
      <c r="K19" s="24">
        <f t="shared" si="15"/>
        <v>496727.1</v>
      </c>
      <c r="L19" s="24">
        <f t="shared" si="15"/>
        <v>-262.90000000000236</v>
      </c>
      <c r="M19" s="24">
        <f t="shared" si="15"/>
        <v>495590.10000000003</v>
      </c>
      <c r="N19" s="24">
        <f t="shared" si="15"/>
        <v>-1136.9999999999618</v>
      </c>
      <c r="O19" s="24">
        <f t="shared" si="15"/>
        <v>87111.000000000044</v>
      </c>
    </row>
    <row r="20" spans="1:15" ht="14.45" customHeight="1" x14ac:dyDescent="0.2">
      <c r="A20" s="5" t="s">
        <v>38</v>
      </c>
      <c r="B20" s="6" t="s">
        <v>24</v>
      </c>
      <c r="C20" s="7" t="s">
        <v>17</v>
      </c>
      <c r="D20" s="25">
        <v>3400</v>
      </c>
      <c r="E20" s="25">
        <v>3400</v>
      </c>
      <c r="F20" s="20">
        <f t="shared" si="9"/>
        <v>0</v>
      </c>
      <c r="G20" s="25">
        <v>3400</v>
      </c>
      <c r="H20" s="20">
        <f t="shared" si="10"/>
        <v>0</v>
      </c>
      <c r="I20" s="25">
        <v>3400</v>
      </c>
      <c r="J20" s="20">
        <f t="shared" si="11"/>
        <v>0</v>
      </c>
      <c r="K20" s="25">
        <v>3395.7</v>
      </c>
      <c r="L20" s="20">
        <f t="shared" si="12"/>
        <v>-4.3000000000001819</v>
      </c>
      <c r="M20" s="25">
        <v>3395.7</v>
      </c>
      <c r="N20" s="23">
        <f t="shared" si="13"/>
        <v>0</v>
      </c>
      <c r="O20" s="23">
        <f t="shared" si="14"/>
        <v>-4.3000000000001819</v>
      </c>
    </row>
    <row r="21" spans="1:15" ht="14.45" customHeight="1" x14ac:dyDescent="0.2">
      <c r="A21" s="5" t="s">
        <v>39</v>
      </c>
      <c r="B21" s="6" t="s">
        <v>24</v>
      </c>
      <c r="C21" s="7" t="s">
        <v>26</v>
      </c>
      <c r="D21" s="25">
        <v>5528.9</v>
      </c>
      <c r="E21" s="25">
        <v>5528.9</v>
      </c>
      <c r="F21" s="20">
        <f t="shared" si="9"/>
        <v>0</v>
      </c>
      <c r="G21" s="25">
        <v>5528.9</v>
      </c>
      <c r="H21" s="20">
        <f t="shared" si="10"/>
        <v>0</v>
      </c>
      <c r="I21" s="25">
        <v>5285.5</v>
      </c>
      <c r="J21" s="20">
        <f t="shared" si="11"/>
        <v>-243.39999999999964</v>
      </c>
      <c r="K21" s="25">
        <v>4750</v>
      </c>
      <c r="L21" s="20">
        <f t="shared" si="12"/>
        <v>-535.5</v>
      </c>
      <c r="M21" s="25">
        <v>4750</v>
      </c>
      <c r="N21" s="23">
        <f t="shared" si="13"/>
        <v>0</v>
      </c>
      <c r="O21" s="23">
        <f t="shared" si="14"/>
        <v>-778.89999999999964</v>
      </c>
    </row>
    <row r="22" spans="1:15" ht="14.45" customHeight="1" x14ac:dyDescent="0.2">
      <c r="A22" s="5" t="s">
        <v>40</v>
      </c>
      <c r="B22" s="6" t="s">
        <v>24</v>
      </c>
      <c r="C22" s="7" t="s">
        <v>30</v>
      </c>
      <c r="D22" s="25">
        <v>14872</v>
      </c>
      <c r="E22" s="25">
        <v>14872</v>
      </c>
      <c r="F22" s="20">
        <f t="shared" si="9"/>
        <v>0</v>
      </c>
      <c r="G22" s="25">
        <v>14872</v>
      </c>
      <c r="H22" s="20">
        <f t="shared" si="10"/>
        <v>0</v>
      </c>
      <c r="I22" s="25">
        <v>14872</v>
      </c>
      <c r="J22" s="20">
        <f t="shared" si="11"/>
        <v>0</v>
      </c>
      <c r="K22" s="25">
        <v>14950.3</v>
      </c>
      <c r="L22" s="20">
        <f t="shared" si="12"/>
        <v>78.299999999999272</v>
      </c>
      <c r="M22" s="25">
        <v>185.7</v>
      </c>
      <c r="N22" s="23">
        <f t="shared" si="13"/>
        <v>-14764.599999999999</v>
      </c>
      <c r="O22" s="23">
        <f t="shared" si="14"/>
        <v>-14686.3</v>
      </c>
    </row>
    <row r="23" spans="1:15" ht="14.45" customHeight="1" x14ac:dyDescent="0.2">
      <c r="A23" s="5" t="s">
        <v>41</v>
      </c>
      <c r="B23" s="6" t="s">
        <v>24</v>
      </c>
      <c r="C23" s="7" t="s">
        <v>42</v>
      </c>
      <c r="D23" s="25">
        <v>0</v>
      </c>
      <c r="E23" s="25">
        <v>185.7</v>
      </c>
      <c r="F23" s="20">
        <f t="shared" si="9"/>
        <v>185.7</v>
      </c>
      <c r="G23" s="25">
        <v>185.7</v>
      </c>
      <c r="H23" s="20">
        <f t="shared" si="10"/>
        <v>0</v>
      </c>
      <c r="I23" s="25">
        <v>185.7</v>
      </c>
      <c r="J23" s="20">
        <f t="shared" si="11"/>
        <v>0</v>
      </c>
      <c r="K23" s="25">
        <v>185.7</v>
      </c>
      <c r="L23" s="20">
        <f t="shared" si="12"/>
        <v>0</v>
      </c>
      <c r="M23" s="25">
        <v>13011.9</v>
      </c>
      <c r="N23" s="23">
        <f t="shared" si="13"/>
        <v>12826.199999999999</v>
      </c>
      <c r="O23" s="23">
        <f t="shared" si="14"/>
        <v>13011.9</v>
      </c>
    </row>
    <row r="24" spans="1:15" ht="14.45" customHeight="1" x14ac:dyDescent="0.2">
      <c r="A24" s="5" t="s">
        <v>43</v>
      </c>
      <c r="B24" s="6" t="s">
        <v>24</v>
      </c>
      <c r="C24" s="7" t="s">
        <v>35</v>
      </c>
      <c r="D24" s="25">
        <v>364619.1</v>
      </c>
      <c r="E24" s="25">
        <v>437674.5</v>
      </c>
      <c r="F24" s="20">
        <f t="shared" si="9"/>
        <v>73055.400000000023</v>
      </c>
      <c r="G24" s="25">
        <v>509454.3</v>
      </c>
      <c r="H24" s="20">
        <f t="shared" si="10"/>
        <v>71779.799999999988</v>
      </c>
      <c r="I24" s="25">
        <v>449454.3</v>
      </c>
      <c r="J24" s="20">
        <f t="shared" si="11"/>
        <v>-60000</v>
      </c>
      <c r="K24" s="25">
        <v>449454.3</v>
      </c>
      <c r="L24" s="20">
        <f t="shared" si="12"/>
        <v>0</v>
      </c>
      <c r="M24" s="25">
        <v>450013.4</v>
      </c>
      <c r="N24" s="23">
        <f t="shared" si="13"/>
        <v>559.10000000003492</v>
      </c>
      <c r="O24" s="23">
        <f t="shared" si="14"/>
        <v>85394.300000000047</v>
      </c>
    </row>
    <row r="25" spans="1:15" ht="27.4" customHeight="1" x14ac:dyDescent="0.2">
      <c r="A25" s="5" t="s">
        <v>44</v>
      </c>
      <c r="B25" s="6" t="s">
        <v>24</v>
      </c>
      <c r="C25" s="7" t="s">
        <v>13</v>
      </c>
      <c r="D25" s="25">
        <v>20059.099999999999</v>
      </c>
      <c r="E25" s="25">
        <v>20212.599999999999</v>
      </c>
      <c r="F25" s="20">
        <f t="shared" si="9"/>
        <v>153.5</v>
      </c>
      <c r="G25" s="25">
        <v>27976.6</v>
      </c>
      <c r="H25" s="20">
        <f t="shared" si="10"/>
        <v>7764</v>
      </c>
      <c r="I25" s="25">
        <v>23792.5</v>
      </c>
      <c r="J25" s="20">
        <f t="shared" si="11"/>
        <v>-4184.0999999999985</v>
      </c>
      <c r="K25" s="25">
        <v>23991.1</v>
      </c>
      <c r="L25" s="20">
        <f t="shared" si="12"/>
        <v>198.59999999999854</v>
      </c>
      <c r="M25" s="25">
        <v>24233.4</v>
      </c>
      <c r="N25" s="23">
        <f t="shared" si="13"/>
        <v>242.30000000000291</v>
      </c>
      <c r="O25" s="23">
        <f t="shared" si="14"/>
        <v>4174.3000000000029</v>
      </c>
    </row>
    <row r="26" spans="1:15" ht="32.25" customHeight="1" x14ac:dyDescent="0.2">
      <c r="A26" s="2" t="s">
        <v>45</v>
      </c>
      <c r="B26" s="3" t="s">
        <v>26</v>
      </c>
      <c r="C26" s="4" t="s">
        <v>18</v>
      </c>
      <c r="D26" s="26">
        <f>SUM(D27:D30)</f>
        <v>783338.4</v>
      </c>
      <c r="E26" s="26">
        <f t="shared" ref="E26:O26" si="16">SUM(E27:E30)</f>
        <v>873447.60000000009</v>
      </c>
      <c r="F26" s="26">
        <f t="shared" si="16"/>
        <v>90109.199999999953</v>
      </c>
      <c r="G26" s="26">
        <f t="shared" si="16"/>
        <v>937995.40000000014</v>
      </c>
      <c r="H26" s="26">
        <f t="shared" si="16"/>
        <v>64547.800000000047</v>
      </c>
      <c r="I26" s="26">
        <f t="shared" si="16"/>
        <v>865409.8</v>
      </c>
      <c r="J26" s="26">
        <f t="shared" si="16"/>
        <v>-72585.600000000035</v>
      </c>
      <c r="K26" s="26">
        <f t="shared" si="16"/>
        <v>999692.60000000009</v>
      </c>
      <c r="L26" s="26">
        <f t="shared" si="16"/>
        <v>134282.79999999999</v>
      </c>
      <c r="M26" s="26">
        <f t="shared" si="16"/>
        <v>1097615.5999999999</v>
      </c>
      <c r="N26" s="26">
        <f t="shared" si="16"/>
        <v>97923.000000000029</v>
      </c>
      <c r="O26" s="26">
        <f t="shared" si="16"/>
        <v>314277.19999999995</v>
      </c>
    </row>
    <row r="27" spans="1:15" ht="14.45" customHeight="1" x14ac:dyDescent="0.2">
      <c r="A27" s="5" t="s">
        <v>46</v>
      </c>
      <c r="B27" s="6" t="s">
        <v>26</v>
      </c>
      <c r="C27" s="7" t="s">
        <v>17</v>
      </c>
      <c r="D27" s="25">
        <v>316450.90000000002</v>
      </c>
      <c r="E27" s="25">
        <v>330520.2</v>
      </c>
      <c r="F27" s="20">
        <f t="shared" si="9"/>
        <v>14069.299999999988</v>
      </c>
      <c r="G27" s="25">
        <v>409563.7</v>
      </c>
      <c r="H27" s="20">
        <f t="shared" si="10"/>
        <v>79043.5</v>
      </c>
      <c r="I27" s="25">
        <v>422871.8</v>
      </c>
      <c r="J27" s="20">
        <f t="shared" si="11"/>
        <v>13308.099999999977</v>
      </c>
      <c r="K27" s="25">
        <v>538935.9</v>
      </c>
      <c r="L27" s="20">
        <f t="shared" si="12"/>
        <v>116064.10000000003</v>
      </c>
      <c r="M27" s="25">
        <v>640854.4</v>
      </c>
      <c r="N27" s="21">
        <f t="shared" si="13"/>
        <v>101918.5</v>
      </c>
      <c r="O27" s="23">
        <f t="shared" si="14"/>
        <v>324403.5</v>
      </c>
    </row>
    <row r="28" spans="1:15" ht="14.45" customHeight="1" x14ac:dyDescent="0.2">
      <c r="A28" s="5" t="s">
        <v>47</v>
      </c>
      <c r="B28" s="6" t="s">
        <v>26</v>
      </c>
      <c r="C28" s="7" t="s">
        <v>20</v>
      </c>
      <c r="D28" s="25">
        <v>317351.90000000002</v>
      </c>
      <c r="E28" s="25">
        <v>382300.1</v>
      </c>
      <c r="F28" s="20">
        <f t="shared" si="9"/>
        <v>64948.199999999953</v>
      </c>
      <c r="G28" s="25">
        <v>367804.4</v>
      </c>
      <c r="H28" s="20">
        <f t="shared" si="10"/>
        <v>-14495.699999999953</v>
      </c>
      <c r="I28" s="25">
        <v>274967.7</v>
      </c>
      <c r="J28" s="20">
        <f t="shared" si="11"/>
        <v>-92836.700000000012</v>
      </c>
      <c r="K28" s="25">
        <v>273308.09999999998</v>
      </c>
      <c r="L28" s="20">
        <f t="shared" si="12"/>
        <v>-1659.6000000000349</v>
      </c>
      <c r="M28" s="25">
        <v>266915</v>
      </c>
      <c r="N28" s="21">
        <f t="shared" si="13"/>
        <v>-6393.0999999999767</v>
      </c>
      <c r="O28" s="23">
        <f t="shared" si="14"/>
        <v>-50436.900000000023</v>
      </c>
    </row>
    <row r="29" spans="1:15" ht="14.45" customHeight="1" x14ac:dyDescent="0.2">
      <c r="A29" s="5" t="s">
        <v>48</v>
      </c>
      <c r="B29" s="6" t="s">
        <v>26</v>
      </c>
      <c r="C29" s="7" t="s">
        <v>22</v>
      </c>
      <c r="D29" s="25">
        <v>111479.4</v>
      </c>
      <c r="E29" s="25">
        <v>122143.4</v>
      </c>
      <c r="F29" s="20">
        <f t="shared" si="9"/>
        <v>10664</v>
      </c>
      <c r="G29" s="25">
        <v>122143.4</v>
      </c>
      <c r="H29" s="20">
        <f t="shared" si="10"/>
        <v>0</v>
      </c>
      <c r="I29" s="25">
        <v>129791</v>
      </c>
      <c r="J29" s="20">
        <f t="shared" si="11"/>
        <v>7647.6000000000058</v>
      </c>
      <c r="K29" s="25">
        <v>150266.29999999999</v>
      </c>
      <c r="L29" s="20">
        <f t="shared" si="12"/>
        <v>20475.299999999988</v>
      </c>
      <c r="M29" s="25">
        <v>152655</v>
      </c>
      <c r="N29" s="21">
        <f t="shared" si="13"/>
        <v>2388.7000000000116</v>
      </c>
      <c r="O29" s="23">
        <f t="shared" si="14"/>
        <v>41175.600000000006</v>
      </c>
    </row>
    <row r="30" spans="1:15" ht="27.4" customHeight="1" x14ac:dyDescent="0.2">
      <c r="A30" s="5" t="s">
        <v>49</v>
      </c>
      <c r="B30" s="6" t="s">
        <v>26</v>
      </c>
      <c r="C30" s="7" t="s">
        <v>26</v>
      </c>
      <c r="D30" s="25">
        <v>38056.199999999997</v>
      </c>
      <c r="E30" s="25">
        <v>38483.9</v>
      </c>
      <c r="F30" s="20">
        <f t="shared" si="9"/>
        <v>427.70000000000437</v>
      </c>
      <c r="G30" s="25">
        <v>38483.9</v>
      </c>
      <c r="H30" s="20">
        <f t="shared" si="10"/>
        <v>0</v>
      </c>
      <c r="I30" s="25">
        <v>37779.300000000003</v>
      </c>
      <c r="J30" s="20">
        <f t="shared" si="11"/>
        <v>-704.59999999999854</v>
      </c>
      <c r="K30" s="25">
        <v>37182.300000000003</v>
      </c>
      <c r="L30" s="20">
        <f t="shared" si="12"/>
        <v>-597</v>
      </c>
      <c r="M30" s="25">
        <v>37191.199999999997</v>
      </c>
      <c r="N30" s="21">
        <f t="shared" si="13"/>
        <v>8.8999999999941792</v>
      </c>
      <c r="O30" s="23">
        <f t="shared" si="14"/>
        <v>-865</v>
      </c>
    </row>
    <row r="31" spans="1:15" ht="27.75" customHeight="1" x14ac:dyDescent="0.2">
      <c r="A31" s="2" t="s">
        <v>50</v>
      </c>
      <c r="B31" s="3" t="s">
        <v>28</v>
      </c>
      <c r="C31" s="4" t="s">
        <v>18</v>
      </c>
      <c r="D31" s="17">
        <f>D32</f>
        <v>0</v>
      </c>
      <c r="E31" s="17">
        <f t="shared" ref="E31:O31" si="17">E32</f>
        <v>0</v>
      </c>
      <c r="F31" s="17">
        <f t="shared" si="17"/>
        <v>0</v>
      </c>
      <c r="G31" s="17">
        <f t="shared" si="17"/>
        <v>0</v>
      </c>
      <c r="H31" s="17">
        <f t="shared" si="17"/>
        <v>0</v>
      </c>
      <c r="I31" s="17">
        <f t="shared" si="17"/>
        <v>0</v>
      </c>
      <c r="J31" s="17">
        <f t="shared" si="17"/>
        <v>0</v>
      </c>
      <c r="K31" s="17">
        <f t="shared" si="17"/>
        <v>0</v>
      </c>
      <c r="L31" s="17">
        <f t="shared" si="17"/>
        <v>0</v>
      </c>
      <c r="M31" s="17">
        <f t="shared" si="17"/>
        <v>0</v>
      </c>
      <c r="N31" s="17">
        <f t="shared" si="17"/>
        <v>0</v>
      </c>
      <c r="O31" s="17">
        <f t="shared" si="17"/>
        <v>0</v>
      </c>
    </row>
    <row r="32" spans="1:15" ht="27.4" customHeight="1" x14ac:dyDescent="0.2">
      <c r="A32" s="5" t="s">
        <v>51</v>
      </c>
      <c r="B32" s="6" t="s">
        <v>28</v>
      </c>
      <c r="C32" s="7" t="s">
        <v>26</v>
      </c>
      <c r="D32" s="21"/>
      <c r="E32" s="21"/>
      <c r="F32" s="20">
        <f t="shared" si="9"/>
        <v>0</v>
      </c>
      <c r="G32" s="21"/>
      <c r="H32" s="20">
        <f t="shared" si="10"/>
        <v>0</v>
      </c>
      <c r="I32" s="21"/>
      <c r="J32" s="20">
        <f t="shared" si="11"/>
        <v>0</v>
      </c>
      <c r="K32" s="21"/>
      <c r="L32" s="20">
        <f t="shared" si="12"/>
        <v>0</v>
      </c>
      <c r="M32" s="21"/>
      <c r="N32" s="21">
        <f t="shared" si="13"/>
        <v>0</v>
      </c>
      <c r="O32" s="23">
        <f t="shared" si="14"/>
        <v>0</v>
      </c>
    </row>
    <row r="33" spans="1:15" ht="15" customHeight="1" x14ac:dyDescent="0.2">
      <c r="A33" s="2" t="s">
        <v>52</v>
      </c>
      <c r="B33" s="3" t="s">
        <v>30</v>
      </c>
      <c r="C33" s="4" t="s">
        <v>18</v>
      </c>
      <c r="D33" s="27">
        <f>D34+D35+D37+D38+D39+D36</f>
        <v>1783319.6</v>
      </c>
      <c r="E33" s="27">
        <f t="shared" ref="E33:O33" si="18">E34+E35+E37+E38+E39+E36</f>
        <v>1820670.7999999998</v>
      </c>
      <c r="F33" s="27">
        <f t="shared" si="18"/>
        <v>37351.200000000026</v>
      </c>
      <c r="G33" s="27">
        <f t="shared" si="18"/>
        <v>1823820.2</v>
      </c>
      <c r="H33" s="27">
        <f t="shared" si="18"/>
        <v>3149.4000000000233</v>
      </c>
      <c r="I33" s="27">
        <f t="shared" si="18"/>
        <v>1770459</v>
      </c>
      <c r="J33" s="27">
        <f t="shared" si="18"/>
        <v>-53361.200000000048</v>
      </c>
      <c r="K33" s="27">
        <f t="shared" si="18"/>
        <v>1789006.6</v>
      </c>
      <c r="L33" s="27">
        <f t="shared" si="18"/>
        <v>18547.60000000002</v>
      </c>
      <c r="M33" s="27">
        <f t="shared" si="18"/>
        <v>1730313.5999999999</v>
      </c>
      <c r="N33" s="27">
        <f t="shared" si="18"/>
        <v>-58693.000000000029</v>
      </c>
      <c r="O33" s="27">
        <f t="shared" si="18"/>
        <v>-53006.000000000007</v>
      </c>
    </row>
    <row r="34" spans="1:15" ht="14.45" customHeight="1" x14ac:dyDescent="0.2">
      <c r="A34" s="5" t="s">
        <v>53</v>
      </c>
      <c r="B34" s="6" t="s">
        <v>30</v>
      </c>
      <c r="C34" s="7" t="s">
        <v>17</v>
      </c>
      <c r="D34" s="28">
        <v>752458.9</v>
      </c>
      <c r="E34" s="28">
        <v>762828.6</v>
      </c>
      <c r="F34" s="29">
        <f t="shared" si="9"/>
        <v>10369.699999999953</v>
      </c>
      <c r="G34" s="28">
        <v>766213</v>
      </c>
      <c r="H34" s="29">
        <f t="shared" si="10"/>
        <v>3384.4000000000233</v>
      </c>
      <c r="I34" s="28">
        <v>694899.1</v>
      </c>
      <c r="J34" s="29">
        <f t="shared" si="11"/>
        <v>-71313.900000000023</v>
      </c>
      <c r="K34" s="28">
        <v>733104.1</v>
      </c>
      <c r="L34" s="29">
        <f t="shared" si="12"/>
        <v>38205</v>
      </c>
      <c r="M34" s="28">
        <v>699534.1</v>
      </c>
      <c r="N34" s="22">
        <f t="shared" si="13"/>
        <v>-33570</v>
      </c>
      <c r="O34" s="22">
        <f t="shared" si="14"/>
        <v>-52924.800000000047</v>
      </c>
    </row>
    <row r="35" spans="1:15" ht="14.45" customHeight="1" x14ac:dyDescent="0.2">
      <c r="A35" s="5" t="s">
        <v>54</v>
      </c>
      <c r="B35" s="6" t="s">
        <v>30</v>
      </c>
      <c r="C35" s="7" t="s">
        <v>20</v>
      </c>
      <c r="D35" s="28">
        <v>773525.1</v>
      </c>
      <c r="E35" s="28">
        <v>791759.8</v>
      </c>
      <c r="F35" s="29">
        <f t="shared" si="9"/>
        <v>18234.70000000007</v>
      </c>
      <c r="G35" s="28">
        <v>791459.8</v>
      </c>
      <c r="H35" s="29">
        <f t="shared" si="10"/>
        <v>-300</v>
      </c>
      <c r="I35" s="28">
        <v>810588.4</v>
      </c>
      <c r="J35" s="29">
        <f t="shared" si="11"/>
        <v>19128.599999999977</v>
      </c>
      <c r="K35" s="28">
        <v>800047.3</v>
      </c>
      <c r="L35" s="29">
        <f t="shared" si="12"/>
        <v>-10541.099999999977</v>
      </c>
      <c r="M35" s="28">
        <v>786068.4</v>
      </c>
      <c r="N35" s="22">
        <f t="shared" si="13"/>
        <v>-13978.900000000023</v>
      </c>
      <c r="O35" s="22">
        <f t="shared" si="14"/>
        <v>12543.300000000047</v>
      </c>
    </row>
    <row r="36" spans="1:15" ht="14.45" customHeight="1" x14ac:dyDescent="0.2">
      <c r="A36" s="5" t="s">
        <v>55</v>
      </c>
      <c r="B36" s="6" t="s">
        <v>30</v>
      </c>
      <c r="C36" s="7" t="s">
        <v>22</v>
      </c>
      <c r="D36" s="28">
        <v>129368.2</v>
      </c>
      <c r="E36" s="28">
        <v>130316.8</v>
      </c>
      <c r="F36" s="29">
        <f t="shared" si="9"/>
        <v>948.60000000000582</v>
      </c>
      <c r="G36" s="28">
        <v>130316.8</v>
      </c>
      <c r="H36" s="29">
        <f t="shared" si="10"/>
        <v>0</v>
      </c>
      <c r="I36" s="28">
        <v>129336.8</v>
      </c>
      <c r="J36" s="29">
        <f t="shared" si="11"/>
        <v>-980</v>
      </c>
      <c r="K36" s="28">
        <v>126372.7</v>
      </c>
      <c r="L36" s="29">
        <f t="shared" si="12"/>
        <v>-2964.1000000000058</v>
      </c>
      <c r="M36" s="28">
        <v>120760.5</v>
      </c>
      <c r="N36" s="22">
        <f t="shared" si="13"/>
        <v>-5612.1999999999971</v>
      </c>
      <c r="O36" s="22">
        <f t="shared" si="14"/>
        <v>-8607.6999999999971</v>
      </c>
    </row>
    <row r="37" spans="1:15" ht="27.4" customHeight="1" x14ac:dyDescent="0.2">
      <c r="A37" s="5" t="s">
        <v>56</v>
      </c>
      <c r="B37" s="6" t="s">
        <v>30</v>
      </c>
      <c r="C37" s="7" t="s">
        <v>26</v>
      </c>
      <c r="D37" s="28">
        <v>4450.7</v>
      </c>
      <c r="E37" s="28">
        <v>4450.7</v>
      </c>
      <c r="F37" s="29">
        <f t="shared" si="9"/>
        <v>0</v>
      </c>
      <c r="G37" s="28">
        <v>4515.7</v>
      </c>
      <c r="H37" s="29">
        <f t="shared" si="10"/>
        <v>65</v>
      </c>
      <c r="I37" s="28">
        <v>4344.8</v>
      </c>
      <c r="J37" s="29">
        <f t="shared" si="11"/>
        <v>-170.89999999999964</v>
      </c>
      <c r="K37" s="28">
        <v>3204.1</v>
      </c>
      <c r="L37" s="29">
        <f t="shared" si="12"/>
        <v>-1140.7000000000003</v>
      </c>
      <c r="M37" s="28">
        <v>2549.8000000000002</v>
      </c>
      <c r="N37" s="22">
        <f t="shared" si="13"/>
        <v>-654.29999999999973</v>
      </c>
      <c r="O37" s="22">
        <f t="shared" si="14"/>
        <v>-1900.8999999999996</v>
      </c>
    </row>
    <row r="38" spans="1:15" ht="14.45" customHeight="1" x14ac:dyDescent="0.2">
      <c r="A38" s="5" t="s">
        <v>57</v>
      </c>
      <c r="B38" s="6" t="s">
        <v>30</v>
      </c>
      <c r="C38" s="7" t="s">
        <v>30</v>
      </c>
      <c r="D38" s="28">
        <v>21095.1</v>
      </c>
      <c r="E38" s="28">
        <v>23224.2</v>
      </c>
      <c r="F38" s="29">
        <f t="shared" si="9"/>
        <v>2129.1000000000022</v>
      </c>
      <c r="G38" s="28">
        <v>23224.2</v>
      </c>
      <c r="H38" s="29">
        <f t="shared" si="10"/>
        <v>0</v>
      </c>
      <c r="I38" s="28">
        <v>23549.200000000001</v>
      </c>
      <c r="J38" s="29">
        <f t="shared" si="11"/>
        <v>325</v>
      </c>
      <c r="K38" s="28">
        <v>22144.6</v>
      </c>
      <c r="L38" s="29">
        <f t="shared" si="12"/>
        <v>-1404.6000000000022</v>
      </c>
      <c r="M38" s="28">
        <v>21471.4</v>
      </c>
      <c r="N38" s="22">
        <f t="shared" si="13"/>
        <v>-673.19999999999709</v>
      </c>
      <c r="O38" s="22">
        <f t="shared" si="14"/>
        <v>376.30000000000291</v>
      </c>
    </row>
    <row r="39" spans="1:15" ht="14.45" customHeight="1" x14ac:dyDescent="0.2">
      <c r="A39" s="5" t="s">
        <v>58</v>
      </c>
      <c r="B39" s="6" t="s">
        <v>30</v>
      </c>
      <c r="C39" s="7" t="s">
        <v>35</v>
      </c>
      <c r="D39" s="28">
        <v>102421.6</v>
      </c>
      <c r="E39" s="28">
        <v>108090.7</v>
      </c>
      <c r="F39" s="29">
        <f t="shared" si="9"/>
        <v>5669.0999999999913</v>
      </c>
      <c r="G39" s="28">
        <v>108090.7</v>
      </c>
      <c r="H39" s="29">
        <f t="shared" si="10"/>
        <v>0</v>
      </c>
      <c r="I39" s="28">
        <v>107740.7</v>
      </c>
      <c r="J39" s="29">
        <f t="shared" si="11"/>
        <v>-350</v>
      </c>
      <c r="K39" s="28">
        <v>104133.8</v>
      </c>
      <c r="L39" s="29">
        <f t="shared" si="12"/>
        <v>-3606.8999999999942</v>
      </c>
      <c r="M39" s="28">
        <v>99929.4</v>
      </c>
      <c r="N39" s="22">
        <f t="shared" si="13"/>
        <v>-4204.4000000000087</v>
      </c>
      <c r="O39" s="22">
        <f t="shared" si="14"/>
        <v>-2492.2000000000116</v>
      </c>
    </row>
    <row r="40" spans="1:15" ht="15.75" customHeight="1" x14ac:dyDescent="0.2">
      <c r="A40" s="2" t="s">
        <v>59</v>
      </c>
      <c r="B40" s="3" t="s">
        <v>42</v>
      </c>
      <c r="C40" s="4" t="s">
        <v>18</v>
      </c>
      <c r="D40" s="17">
        <f>SUM(D41:D42)</f>
        <v>184134.2</v>
      </c>
      <c r="E40" s="17">
        <f t="shared" ref="E40:O40" si="19">SUM(E41:E42)</f>
        <v>197230.5</v>
      </c>
      <c r="F40" s="17">
        <f t="shared" si="19"/>
        <v>13096.299999999974</v>
      </c>
      <c r="G40" s="17">
        <f t="shared" si="19"/>
        <v>197601.3</v>
      </c>
      <c r="H40" s="17">
        <f t="shared" si="19"/>
        <v>370.80000000000291</v>
      </c>
      <c r="I40" s="17">
        <f t="shared" si="19"/>
        <v>200088.09999999998</v>
      </c>
      <c r="J40" s="17">
        <f t="shared" si="19"/>
        <v>2486.8000000000029</v>
      </c>
      <c r="K40" s="17">
        <f t="shared" si="19"/>
        <v>200799.1</v>
      </c>
      <c r="L40" s="17">
        <f t="shared" si="19"/>
        <v>711.00000000002183</v>
      </c>
      <c r="M40" s="17">
        <f t="shared" si="19"/>
        <v>199251.3</v>
      </c>
      <c r="N40" s="17">
        <f t="shared" si="19"/>
        <v>-1547.8000000000102</v>
      </c>
      <c r="O40" s="17">
        <f t="shared" si="19"/>
        <v>15117.099999999991</v>
      </c>
    </row>
    <row r="41" spans="1:15" ht="14.45" customHeight="1" x14ac:dyDescent="0.2">
      <c r="A41" s="5" t="s">
        <v>60</v>
      </c>
      <c r="B41" s="6" t="s">
        <v>42</v>
      </c>
      <c r="C41" s="7" t="s">
        <v>17</v>
      </c>
      <c r="D41" s="30">
        <v>145919.20000000001</v>
      </c>
      <c r="E41" s="25">
        <v>158263.29999999999</v>
      </c>
      <c r="F41" s="20">
        <f t="shared" si="9"/>
        <v>12344.099999999977</v>
      </c>
      <c r="G41" s="25">
        <v>158263.29999999999</v>
      </c>
      <c r="H41" s="20">
        <f t="shared" si="10"/>
        <v>0</v>
      </c>
      <c r="I41" s="25">
        <v>161612.9</v>
      </c>
      <c r="J41" s="20">
        <f t="shared" si="11"/>
        <v>3349.6000000000058</v>
      </c>
      <c r="K41" s="25">
        <v>162005.20000000001</v>
      </c>
      <c r="L41" s="20">
        <f t="shared" si="12"/>
        <v>392.30000000001746</v>
      </c>
      <c r="M41" s="25">
        <v>160897.1</v>
      </c>
      <c r="N41" s="20">
        <f t="shared" si="13"/>
        <v>-1108.1000000000058</v>
      </c>
      <c r="O41" s="23">
        <f t="shared" si="14"/>
        <v>14977.899999999994</v>
      </c>
    </row>
    <row r="42" spans="1:15" ht="27.4" customHeight="1" x14ac:dyDescent="0.2">
      <c r="A42" s="5" t="s">
        <v>61</v>
      </c>
      <c r="B42" s="6" t="s">
        <v>42</v>
      </c>
      <c r="C42" s="7" t="s">
        <v>24</v>
      </c>
      <c r="D42" s="30">
        <v>38215</v>
      </c>
      <c r="E42" s="25">
        <v>38967.199999999997</v>
      </c>
      <c r="F42" s="20">
        <f t="shared" si="9"/>
        <v>752.19999999999709</v>
      </c>
      <c r="G42" s="25">
        <v>39338</v>
      </c>
      <c r="H42" s="20">
        <f t="shared" si="10"/>
        <v>370.80000000000291</v>
      </c>
      <c r="I42" s="25">
        <v>38475.199999999997</v>
      </c>
      <c r="J42" s="20">
        <f t="shared" si="11"/>
        <v>-862.80000000000291</v>
      </c>
      <c r="K42" s="25">
        <v>38793.9</v>
      </c>
      <c r="L42" s="20">
        <f t="shared" si="12"/>
        <v>318.70000000000437</v>
      </c>
      <c r="M42" s="25">
        <v>38354.199999999997</v>
      </c>
      <c r="N42" s="20">
        <f t="shared" si="13"/>
        <v>-439.70000000000437</v>
      </c>
      <c r="O42" s="23">
        <f t="shared" si="14"/>
        <v>139.19999999999709</v>
      </c>
    </row>
    <row r="43" spans="1:15" ht="15" customHeight="1" x14ac:dyDescent="0.2">
      <c r="A43" s="2" t="s">
        <v>62</v>
      </c>
      <c r="B43" s="3" t="s">
        <v>11</v>
      </c>
      <c r="C43" s="4" t="s">
        <v>18</v>
      </c>
      <c r="D43" s="17">
        <f>SUM(D44:D48)</f>
        <v>198202.7</v>
      </c>
      <c r="E43" s="17">
        <f t="shared" ref="E43:O43" si="20">SUM(E44:E48)</f>
        <v>198233.7</v>
      </c>
      <c r="F43" s="17">
        <f t="shared" si="20"/>
        <v>31</v>
      </c>
      <c r="G43" s="17">
        <f t="shared" si="20"/>
        <v>198203.7</v>
      </c>
      <c r="H43" s="17">
        <f t="shared" si="20"/>
        <v>-30</v>
      </c>
      <c r="I43" s="17">
        <f t="shared" si="20"/>
        <v>190210.59999999998</v>
      </c>
      <c r="J43" s="17">
        <f t="shared" si="20"/>
        <v>-7993.1000000000058</v>
      </c>
      <c r="K43" s="17">
        <f t="shared" si="20"/>
        <v>201487.59999999998</v>
      </c>
      <c r="L43" s="17">
        <f t="shared" si="20"/>
        <v>11276.999999999991</v>
      </c>
      <c r="M43" s="17">
        <f t="shared" si="20"/>
        <v>188973.5</v>
      </c>
      <c r="N43" s="17">
        <f t="shared" si="20"/>
        <v>-12514.099999999988</v>
      </c>
      <c r="O43" s="17">
        <f t="shared" si="20"/>
        <v>-9229.2000000000044</v>
      </c>
    </row>
    <row r="44" spans="1:15" ht="14.45" customHeight="1" x14ac:dyDescent="0.2">
      <c r="A44" s="5" t="s">
        <v>63</v>
      </c>
      <c r="B44" s="6" t="s">
        <v>11</v>
      </c>
      <c r="C44" s="7" t="s">
        <v>17</v>
      </c>
      <c r="D44" s="30">
        <v>14291.5</v>
      </c>
      <c r="E44" s="25">
        <v>14291.5</v>
      </c>
      <c r="F44" s="20">
        <f t="shared" si="9"/>
        <v>0</v>
      </c>
      <c r="G44" s="25">
        <v>14291.5</v>
      </c>
      <c r="H44" s="20">
        <f t="shared" si="10"/>
        <v>0</v>
      </c>
      <c r="I44" s="25">
        <v>14291.5</v>
      </c>
      <c r="J44" s="20">
        <f t="shared" si="11"/>
        <v>0</v>
      </c>
      <c r="K44" s="25">
        <v>11461.5</v>
      </c>
      <c r="L44" s="20">
        <f t="shared" si="12"/>
        <v>-2830</v>
      </c>
      <c r="M44" s="25">
        <v>11458.1</v>
      </c>
      <c r="N44" s="21">
        <f t="shared" si="13"/>
        <v>-3.3999999999996362</v>
      </c>
      <c r="O44" s="23">
        <f t="shared" si="14"/>
        <v>-2833.3999999999996</v>
      </c>
    </row>
    <row r="45" spans="1:15" ht="14.45" customHeight="1" x14ac:dyDescent="0.2">
      <c r="A45" s="14" t="s">
        <v>64</v>
      </c>
      <c r="B45" s="6" t="s">
        <v>11</v>
      </c>
      <c r="C45" s="7" t="s">
        <v>20</v>
      </c>
      <c r="D45" s="30">
        <v>3260.6</v>
      </c>
      <c r="E45" s="25">
        <v>3260.6</v>
      </c>
      <c r="F45" s="20">
        <f t="shared" si="9"/>
        <v>0</v>
      </c>
      <c r="G45" s="25">
        <v>3260.6</v>
      </c>
      <c r="H45" s="20">
        <f t="shared" si="10"/>
        <v>0</v>
      </c>
      <c r="I45" s="25">
        <v>3260.6</v>
      </c>
      <c r="J45" s="20">
        <f t="shared" si="11"/>
        <v>0</v>
      </c>
      <c r="K45" s="25">
        <v>13508</v>
      </c>
      <c r="L45" s="20">
        <f t="shared" si="12"/>
        <v>10247.4</v>
      </c>
      <c r="M45" s="25">
        <v>8664.2999999999993</v>
      </c>
      <c r="N45" s="21">
        <f t="shared" si="13"/>
        <v>-4843.7000000000007</v>
      </c>
      <c r="O45" s="23">
        <f t="shared" si="14"/>
        <v>5403.6999999999989</v>
      </c>
    </row>
    <row r="46" spans="1:15" ht="14.45" customHeight="1" x14ac:dyDescent="0.2">
      <c r="A46" s="5" t="s">
        <v>65</v>
      </c>
      <c r="B46" s="6" t="s">
        <v>11</v>
      </c>
      <c r="C46" s="7" t="s">
        <v>22</v>
      </c>
      <c r="D46" s="30">
        <v>52121.8</v>
      </c>
      <c r="E46" s="25">
        <v>52123.8</v>
      </c>
      <c r="F46" s="20">
        <f t="shared" si="9"/>
        <v>2</v>
      </c>
      <c r="G46" s="25">
        <v>52123.8</v>
      </c>
      <c r="H46" s="20">
        <f t="shared" si="10"/>
        <v>0</v>
      </c>
      <c r="I46" s="25">
        <v>49589.7</v>
      </c>
      <c r="J46" s="20">
        <f t="shared" si="11"/>
        <v>-2534.1000000000058</v>
      </c>
      <c r="K46" s="25">
        <v>48729.7</v>
      </c>
      <c r="L46" s="20">
        <f t="shared" si="12"/>
        <v>-860</v>
      </c>
      <c r="M46" s="25">
        <v>42487.7</v>
      </c>
      <c r="N46" s="21">
        <f t="shared" si="13"/>
        <v>-6242</v>
      </c>
      <c r="O46" s="23">
        <f t="shared" si="14"/>
        <v>-9634.1000000000058</v>
      </c>
    </row>
    <row r="47" spans="1:15" ht="14.45" customHeight="1" x14ac:dyDescent="0.2">
      <c r="A47" s="5" t="s">
        <v>66</v>
      </c>
      <c r="B47" s="6" t="s">
        <v>11</v>
      </c>
      <c r="C47" s="7" t="s">
        <v>24</v>
      </c>
      <c r="D47" s="30">
        <v>124835.8</v>
      </c>
      <c r="E47" s="25">
        <v>124834.8</v>
      </c>
      <c r="F47" s="20">
        <f t="shared" si="9"/>
        <v>-1</v>
      </c>
      <c r="G47" s="25">
        <v>124834.8</v>
      </c>
      <c r="H47" s="20">
        <f t="shared" si="10"/>
        <v>0</v>
      </c>
      <c r="I47" s="25">
        <v>119485.8</v>
      </c>
      <c r="J47" s="20">
        <f t="shared" si="11"/>
        <v>-5349</v>
      </c>
      <c r="K47" s="25">
        <v>124205.4</v>
      </c>
      <c r="L47" s="20">
        <f t="shared" si="12"/>
        <v>4719.5999999999913</v>
      </c>
      <c r="M47" s="25">
        <v>122858.6</v>
      </c>
      <c r="N47" s="21">
        <f t="shared" si="13"/>
        <v>-1346.7999999999884</v>
      </c>
      <c r="O47" s="23">
        <f t="shared" si="14"/>
        <v>-1977.1999999999971</v>
      </c>
    </row>
    <row r="48" spans="1:15" ht="27.4" customHeight="1" x14ac:dyDescent="0.2">
      <c r="A48" s="5" t="s">
        <v>67</v>
      </c>
      <c r="B48" s="6" t="s">
        <v>11</v>
      </c>
      <c r="C48" s="7" t="s">
        <v>28</v>
      </c>
      <c r="D48" s="30">
        <v>3693</v>
      </c>
      <c r="E48" s="25">
        <v>3723</v>
      </c>
      <c r="F48" s="20">
        <f t="shared" si="9"/>
        <v>30</v>
      </c>
      <c r="G48" s="25">
        <v>3693</v>
      </c>
      <c r="H48" s="20">
        <f t="shared" si="10"/>
        <v>-30</v>
      </c>
      <c r="I48" s="25">
        <v>3583</v>
      </c>
      <c r="J48" s="20">
        <f t="shared" si="11"/>
        <v>-110</v>
      </c>
      <c r="K48" s="25">
        <v>3583</v>
      </c>
      <c r="L48" s="20">
        <f t="shared" si="12"/>
        <v>0</v>
      </c>
      <c r="M48" s="25">
        <v>3504.8</v>
      </c>
      <c r="N48" s="21">
        <f t="shared" si="13"/>
        <v>-78.199999999999818</v>
      </c>
      <c r="O48" s="23">
        <f t="shared" si="14"/>
        <v>-188.19999999999982</v>
      </c>
    </row>
    <row r="49" spans="1:20" ht="32.25" customHeight="1" x14ac:dyDescent="0.2">
      <c r="A49" s="2" t="s">
        <v>68</v>
      </c>
      <c r="B49" s="3" t="s">
        <v>12</v>
      </c>
      <c r="C49" s="4" t="s">
        <v>18</v>
      </c>
      <c r="D49" s="17">
        <f>SUM(D50:D52)</f>
        <v>319232.59999999998</v>
      </c>
      <c r="E49" s="17">
        <f t="shared" ref="E49:O49" si="21">SUM(E50:E52)</f>
        <v>322642</v>
      </c>
      <c r="F49" s="17">
        <f t="shared" si="21"/>
        <v>3409.3999999999942</v>
      </c>
      <c r="G49" s="17">
        <f t="shared" si="21"/>
        <v>363666.3</v>
      </c>
      <c r="H49" s="17">
        <f t="shared" si="21"/>
        <v>41024.299999999988</v>
      </c>
      <c r="I49" s="17">
        <f t="shared" si="21"/>
        <v>308913.90000000002</v>
      </c>
      <c r="J49" s="17">
        <f t="shared" si="21"/>
        <v>-54752.399999999994</v>
      </c>
      <c r="K49" s="17">
        <f t="shared" si="21"/>
        <v>310616.09999999998</v>
      </c>
      <c r="L49" s="17">
        <f t="shared" si="21"/>
        <v>1702.2000000000116</v>
      </c>
      <c r="M49" s="17">
        <f t="shared" si="21"/>
        <v>272907.90000000002</v>
      </c>
      <c r="N49" s="17">
        <f t="shared" si="21"/>
        <v>-37708.200000000004</v>
      </c>
      <c r="O49" s="17">
        <f t="shared" si="21"/>
        <v>-46324.700000000004</v>
      </c>
      <c r="Q49" s="34"/>
      <c r="R49" s="34"/>
      <c r="S49" s="34"/>
      <c r="T49" s="34"/>
    </row>
    <row r="50" spans="1:20" ht="14.45" customHeight="1" x14ac:dyDescent="0.2">
      <c r="A50" s="5" t="s">
        <v>69</v>
      </c>
      <c r="B50" s="6" t="s">
        <v>12</v>
      </c>
      <c r="C50" s="7" t="s">
        <v>17</v>
      </c>
      <c r="D50" s="30">
        <v>126047.4</v>
      </c>
      <c r="E50" s="25">
        <v>131830.9</v>
      </c>
      <c r="F50" s="20">
        <f t="shared" si="9"/>
        <v>5783.5</v>
      </c>
      <c r="G50" s="25">
        <v>131830.9</v>
      </c>
      <c r="H50" s="20">
        <f t="shared" si="10"/>
        <v>0</v>
      </c>
      <c r="I50" s="25">
        <v>131480.9</v>
      </c>
      <c r="J50" s="20">
        <f t="shared" si="11"/>
        <v>-350</v>
      </c>
      <c r="K50" s="25">
        <v>132420.4</v>
      </c>
      <c r="L50" s="20">
        <f t="shared" si="12"/>
        <v>939.5</v>
      </c>
      <c r="M50" s="25">
        <v>132990.39999999999</v>
      </c>
      <c r="N50" s="20">
        <f t="shared" si="13"/>
        <v>570</v>
      </c>
      <c r="O50" s="20">
        <f t="shared" si="14"/>
        <v>6943</v>
      </c>
    </row>
    <row r="51" spans="1:20" ht="14.45" customHeight="1" x14ac:dyDescent="0.2">
      <c r="A51" s="5" t="s">
        <v>70</v>
      </c>
      <c r="B51" s="6" t="s">
        <v>12</v>
      </c>
      <c r="C51" s="7" t="s">
        <v>20</v>
      </c>
      <c r="D51" s="30">
        <v>193185.2</v>
      </c>
      <c r="E51" s="25">
        <v>190811.1</v>
      </c>
      <c r="F51" s="20">
        <f t="shared" si="9"/>
        <v>-2374.1000000000058</v>
      </c>
      <c r="G51" s="25">
        <v>231835.4</v>
      </c>
      <c r="H51" s="20">
        <f t="shared" si="10"/>
        <v>41024.299999999988</v>
      </c>
      <c r="I51" s="25">
        <v>177433</v>
      </c>
      <c r="J51" s="20">
        <f t="shared" si="11"/>
        <v>-54402.399999999994</v>
      </c>
      <c r="K51" s="25">
        <v>174958.2</v>
      </c>
      <c r="L51" s="20">
        <f t="shared" si="12"/>
        <v>-2474.7999999999884</v>
      </c>
      <c r="M51" s="25">
        <v>136681.60000000001</v>
      </c>
      <c r="N51" s="20">
        <f t="shared" si="13"/>
        <v>-38276.600000000006</v>
      </c>
      <c r="O51" s="20">
        <f t="shared" si="14"/>
        <v>-56503.600000000006</v>
      </c>
    </row>
    <row r="52" spans="1:20" ht="14.45" customHeight="1" x14ac:dyDescent="0.2">
      <c r="A52" s="14" t="s">
        <v>71</v>
      </c>
      <c r="B52" s="6" t="s">
        <v>12</v>
      </c>
      <c r="C52" s="7" t="s">
        <v>22</v>
      </c>
      <c r="D52" s="30">
        <v>0</v>
      </c>
      <c r="E52" s="25">
        <v>0</v>
      </c>
      <c r="F52" s="20">
        <f t="shared" si="9"/>
        <v>0</v>
      </c>
      <c r="G52" s="25">
        <v>0</v>
      </c>
      <c r="H52" s="20">
        <f t="shared" si="10"/>
        <v>0</v>
      </c>
      <c r="I52" s="25">
        <v>0</v>
      </c>
      <c r="J52" s="20">
        <f t="shared" si="11"/>
        <v>0</v>
      </c>
      <c r="K52" s="25">
        <v>3237.5</v>
      </c>
      <c r="L52" s="20">
        <f t="shared" si="12"/>
        <v>3237.5</v>
      </c>
      <c r="M52" s="25">
        <v>3235.9</v>
      </c>
      <c r="N52" s="20">
        <f t="shared" si="13"/>
        <v>-1.5999999999999091</v>
      </c>
      <c r="O52" s="20">
        <f t="shared" si="14"/>
        <v>3235.9</v>
      </c>
    </row>
    <row r="53" spans="1:20" ht="32.25" customHeight="1" x14ac:dyDescent="0.2">
      <c r="A53" s="2" t="s">
        <v>72</v>
      </c>
      <c r="B53" s="3" t="s">
        <v>13</v>
      </c>
      <c r="C53" s="4" t="s">
        <v>18</v>
      </c>
      <c r="D53" s="17">
        <f>SUM(D54:D55)</f>
        <v>16663.3</v>
      </c>
      <c r="E53" s="17">
        <f t="shared" ref="E53:O53" si="22">SUM(E54:E55)</f>
        <v>16663.3</v>
      </c>
      <c r="F53" s="17">
        <f t="shared" si="22"/>
        <v>0</v>
      </c>
      <c r="G53" s="17">
        <f t="shared" si="22"/>
        <v>16663.3</v>
      </c>
      <c r="H53" s="17">
        <f t="shared" si="22"/>
        <v>0</v>
      </c>
      <c r="I53" s="17">
        <f t="shared" si="22"/>
        <v>15328.3</v>
      </c>
      <c r="J53" s="17">
        <f t="shared" si="22"/>
        <v>-1335</v>
      </c>
      <c r="K53" s="17">
        <f t="shared" si="22"/>
        <v>18328.3</v>
      </c>
      <c r="L53" s="17">
        <f t="shared" si="22"/>
        <v>3000</v>
      </c>
      <c r="M53" s="17">
        <f t="shared" si="22"/>
        <v>18846.900000000001</v>
      </c>
      <c r="N53" s="17">
        <f t="shared" si="22"/>
        <v>518.60000000000127</v>
      </c>
      <c r="O53" s="17">
        <f t="shared" si="22"/>
        <v>2183.6000000000013</v>
      </c>
    </row>
    <row r="54" spans="1:20" ht="14.45" customHeight="1" x14ac:dyDescent="0.2">
      <c r="A54" s="5" t="s">
        <v>73</v>
      </c>
      <c r="B54" s="6" t="s">
        <v>13</v>
      </c>
      <c r="C54" s="7" t="s">
        <v>17</v>
      </c>
      <c r="D54" s="30">
        <v>6300</v>
      </c>
      <c r="E54" s="25">
        <v>6300</v>
      </c>
      <c r="F54" s="20">
        <f t="shared" si="9"/>
        <v>0</v>
      </c>
      <c r="G54" s="25">
        <v>6300</v>
      </c>
      <c r="H54" s="20">
        <f t="shared" si="10"/>
        <v>0</v>
      </c>
      <c r="I54" s="25">
        <v>3465</v>
      </c>
      <c r="J54" s="20">
        <f t="shared" si="11"/>
        <v>-2835</v>
      </c>
      <c r="K54" s="25">
        <v>3465</v>
      </c>
      <c r="L54" s="20">
        <f t="shared" si="12"/>
        <v>0</v>
      </c>
      <c r="M54" s="25">
        <v>3449.3</v>
      </c>
      <c r="N54" s="21">
        <f t="shared" si="13"/>
        <v>-15.699999999999818</v>
      </c>
      <c r="O54" s="23">
        <f t="shared" si="14"/>
        <v>-2850.7</v>
      </c>
    </row>
    <row r="55" spans="1:20" ht="14.45" customHeight="1" x14ac:dyDescent="0.2">
      <c r="A55" s="5" t="s">
        <v>74</v>
      </c>
      <c r="B55" s="6" t="s">
        <v>13</v>
      </c>
      <c r="C55" s="7" t="s">
        <v>20</v>
      </c>
      <c r="D55" s="30">
        <v>10363.299999999999</v>
      </c>
      <c r="E55" s="25">
        <v>10363.299999999999</v>
      </c>
      <c r="F55" s="20">
        <f t="shared" si="9"/>
        <v>0</v>
      </c>
      <c r="G55" s="25">
        <v>10363.299999999999</v>
      </c>
      <c r="H55" s="20">
        <f t="shared" si="10"/>
        <v>0</v>
      </c>
      <c r="I55" s="25">
        <v>11863.3</v>
      </c>
      <c r="J55" s="20">
        <f t="shared" si="11"/>
        <v>1500</v>
      </c>
      <c r="K55" s="25">
        <v>14863.3</v>
      </c>
      <c r="L55" s="20">
        <f t="shared" si="12"/>
        <v>3000</v>
      </c>
      <c r="M55" s="25">
        <v>15397.6</v>
      </c>
      <c r="N55" s="21">
        <f t="shared" si="13"/>
        <v>534.30000000000109</v>
      </c>
      <c r="O55" s="23">
        <f t="shared" si="14"/>
        <v>5034.3000000000011</v>
      </c>
    </row>
    <row r="56" spans="1:20" ht="56.25" customHeight="1" x14ac:dyDescent="0.2">
      <c r="A56" s="15" t="s">
        <v>89</v>
      </c>
      <c r="B56" s="3">
        <v>13</v>
      </c>
      <c r="C56" s="4" t="s">
        <v>18</v>
      </c>
      <c r="D56" s="17">
        <f>D57</f>
        <v>500</v>
      </c>
      <c r="E56" s="17">
        <f t="shared" ref="E56:O56" si="23">E57</f>
        <v>500</v>
      </c>
      <c r="F56" s="17">
        <f t="shared" si="23"/>
        <v>0</v>
      </c>
      <c r="G56" s="17">
        <f t="shared" si="23"/>
        <v>500</v>
      </c>
      <c r="H56" s="17">
        <f t="shared" si="23"/>
        <v>0</v>
      </c>
      <c r="I56" s="17">
        <f t="shared" si="23"/>
        <v>500</v>
      </c>
      <c r="J56" s="17">
        <f t="shared" si="23"/>
        <v>0</v>
      </c>
      <c r="K56" s="17">
        <f t="shared" si="23"/>
        <v>0</v>
      </c>
      <c r="L56" s="17">
        <f t="shared" si="23"/>
        <v>-500</v>
      </c>
      <c r="M56" s="17">
        <f t="shared" si="23"/>
        <v>0</v>
      </c>
      <c r="N56" s="17">
        <f t="shared" si="23"/>
        <v>0</v>
      </c>
      <c r="O56" s="17">
        <f t="shared" si="23"/>
        <v>-500</v>
      </c>
    </row>
    <row r="57" spans="1:20" ht="40.5" customHeight="1" x14ac:dyDescent="0.2">
      <c r="A57" s="16" t="s">
        <v>90</v>
      </c>
      <c r="B57" s="6">
        <v>13</v>
      </c>
      <c r="C57" s="7" t="s">
        <v>17</v>
      </c>
      <c r="D57" s="21">
        <v>500</v>
      </c>
      <c r="E57" s="21">
        <v>500</v>
      </c>
      <c r="F57" s="20">
        <f t="shared" si="9"/>
        <v>0</v>
      </c>
      <c r="G57" s="21">
        <v>500</v>
      </c>
      <c r="H57" s="20">
        <f t="shared" si="10"/>
        <v>0</v>
      </c>
      <c r="I57" s="21">
        <v>500</v>
      </c>
      <c r="J57" s="20">
        <f t="shared" si="11"/>
        <v>0</v>
      </c>
      <c r="K57" s="21">
        <v>0</v>
      </c>
      <c r="L57" s="20">
        <f t="shared" si="12"/>
        <v>-500</v>
      </c>
      <c r="M57" s="21">
        <v>0</v>
      </c>
      <c r="N57" s="21">
        <f t="shared" si="13"/>
        <v>0</v>
      </c>
      <c r="O57" s="23">
        <f t="shared" si="14"/>
        <v>-500</v>
      </c>
    </row>
    <row r="58" spans="1:20" s="9" customFormat="1" ht="15" customHeight="1" x14ac:dyDescent="0.2">
      <c r="A58" s="32" t="s">
        <v>75</v>
      </c>
      <c r="B58" s="32"/>
      <c r="C58" s="32"/>
      <c r="D58" s="17">
        <f t="shared" ref="D58:O58" si="24">D7+D16+D19+D26+D31+D33+D40+D43+D49+D53+D56</f>
        <v>3969942.5000000005</v>
      </c>
      <c r="E58" s="17">
        <f t="shared" si="24"/>
        <v>4208058.3</v>
      </c>
      <c r="F58" s="17">
        <f t="shared" si="24"/>
        <v>238115.79999999996</v>
      </c>
      <c r="G58" s="17">
        <f t="shared" si="24"/>
        <v>4399528.8</v>
      </c>
      <c r="H58" s="17">
        <f t="shared" si="24"/>
        <v>191470.50000000006</v>
      </c>
      <c r="I58" s="17">
        <f t="shared" si="24"/>
        <v>4146797.3000000003</v>
      </c>
      <c r="J58" s="17">
        <f t="shared" si="24"/>
        <v>-252731.50000000006</v>
      </c>
      <c r="K58" s="17">
        <f t="shared" si="24"/>
        <v>4317708.5999999996</v>
      </c>
      <c r="L58" s="17">
        <f t="shared" si="24"/>
        <v>170911.30000000008</v>
      </c>
      <c r="M58" s="17">
        <f t="shared" si="24"/>
        <v>4287401.5</v>
      </c>
      <c r="N58" s="17">
        <f t="shared" si="24"/>
        <v>-30307.099999999977</v>
      </c>
      <c r="O58" s="17">
        <f t="shared" si="24"/>
        <v>317458.99999999994</v>
      </c>
    </row>
  </sheetData>
  <mergeCells count="15">
    <mergeCell ref="A2:O2"/>
    <mergeCell ref="A3:O3"/>
    <mergeCell ref="O4:O5"/>
    <mergeCell ref="E4:F4"/>
    <mergeCell ref="G4:H4"/>
    <mergeCell ref="I4:J4"/>
    <mergeCell ref="K4:L4"/>
    <mergeCell ref="M4:N4"/>
    <mergeCell ref="D4:D5"/>
    <mergeCell ref="A58:C58"/>
    <mergeCell ref="A4:A5"/>
    <mergeCell ref="B4:B5"/>
    <mergeCell ref="C4:C5"/>
    <mergeCell ref="Q49:T49"/>
    <mergeCell ref="B6:C6"/>
  </mergeCells>
  <pageMargins left="0.39370078740157483" right="0.39370078740157483" top="0.39370078740157483" bottom="0.39370078740157483" header="0.31496062992125984" footer="0.31496062992125984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2021-02-19T04:50:05Z</dcterms:modified>
</cp:coreProperties>
</file>