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120" windowWidth="11805" windowHeight="7845" tabRatio="740" activeTab="0"/>
  </bookViews>
  <sheets>
    <sheet name="01.01.2017" sheetId="1" r:id="rId1"/>
  </sheets>
  <definedNames>
    <definedName name="K121100">'01.01.2017'!$K$12</definedName>
  </definedNames>
  <calcPr fullCalcOnLoad="1"/>
</workbook>
</file>

<file path=xl/sharedStrings.xml><?xml version="1.0" encoding="utf-8"?>
<sst xmlns="http://schemas.openxmlformats.org/spreadsheetml/2006/main" count="99" uniqueCount="90">
  <si>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</si>
  <si>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</si>
  <si>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</si>
  <si>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</si>
  <si>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</si>
  <si>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</si>
  <si>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</si>
  <si>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</si>
  <si>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</si>
  <si>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</si>
  <si>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</si>
  <si>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</si>
  <si>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</si>
  <si>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</si>
  <si>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</si>
  <si>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</si>
  <si>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</si>
  <si>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</si>
  <si>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</si>
  <si>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</si>
  <si>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</si>
  <si>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</si>
  <si>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</si>
  <si>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</si>
  <si>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</si>
  <si>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</si>
  <si>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</si>
  <si>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</si>
  <si>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</si>
  <si>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</si>
  <si>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</si>
  <si>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</si>
  <si>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</si>
  <si>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</si>
  <si>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</si>
  <si>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</si>
  <si>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</si>
  <si>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</si>
  <si>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</si>
  <si>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</si>
  <si>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</si>
  <si>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</si>
  <si>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</si>
  <si>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</si>
  <si>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</si>
  <si>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</si>
  <si>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</si>
  <si>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</si>
  <si>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</si>
  <si>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</si>
  <si>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</si>
  <si>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</si>
  <si>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</si>
  <si>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</si>
  <si>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</si>
  <si>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</si>
  <si>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</si>
  <si>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</si>
  <si>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</si>
  <si>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</si>
  <si>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</si>
  <si>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</si>
  <si>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</si>
  <si>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</si>
  <si>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</si>
  <si>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</si>
  <si>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</si>
  <si>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</si>
  <si>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</si>
  <si>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</si>
  <si>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</si>
  <si>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</si>
  <si>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</si>
  <si>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</si>
  <si>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</si>
  <si>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</si>
  <si>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</si>
  <si>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</si>
  <si>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</si>
  <si>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</si>
  <si>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</si>
  <si>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</si>
  <si>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</si>
  <si>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</si>
  <si>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</si>
  <si>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</si>
  <si>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</si>
  <si>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Утвержденные на 2016 год бюджетные назначения</t>
  </si>
  <si>
    <t xml:space="preserve">по состоянию на 1 января 2017г.  </t>
  </si>
  <si>
    <t xml:space="preserve">Штатная численность муниципальных служащих органов местного самоуправления и работников муниципальных учреждений 1848 чел., фактические затраты на их содержание 1122795,1 тыс. руб.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</si>
</sst>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12" ht="12.75">
      <c r="A3" s="115" t="s">
        <v>88</v>
      </c>
      <c r="B3" s="115"/>
      <c r="C3" s="115"/>
      <c r="D3" s="115"/>
      <c r="E3" s="115"/>
      <c r="F3" s="115"/>
      <c r="G3" s="115"/>
      <c r="H3" s="115"/>
      <c r="I3" s="115"/>
      <c r="L3" s="19"/>
    </row>
    <row r="4" spans="1:9" ht="12.75">
      <c r="A4" s="115"/>
      <c r="B4" s="115"/>
      <c r="C4" s="115"/>
      <c r="D4" s="115"/>
      <c r="E4" s="115"/>
      <c r="F4" s="115"/>
      <c r="G4" s="115"/>
      <c r="H4" s="115"/>
      <c r="I4" s="115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87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1105456</v>
      </c>
      <c r="D9" s="96"/>
      <c r="E9" s="34">
        <v>1175138</v>
      </c>
      <c r="F9" s="24">
        <f>SUM(E9/C9*100)</f>
        <v>106.30346210070776</v>
      </c>
      <c r="G9" s="24" t="e">
        <f>SUM(E9/D9*100)</f>
        <v>#DIV/0!</v>
      </c>
      <c r="H9" s="24">
        <f>SUM(E9/E17*100)</f>
        <v>35.312048227888916</v>
      </c>
      <c r="I9" s="30"/>
      <c r="J9" s="30"/>
    </row>
    <row r="10" spans="1:10" ht="22.5">
      <c r="A10" s="29"/>
      <c r="B10" s="3" t="s">
        <v>75</v>
      </c>
      <c r="C10" s="35">
        <v>980946</v>
      </c>
      <c r="D10" s="96"/>
      <c r="E10" s="34">
        <v>1042420</v>
      </c>
      <c r="F10" s="24"/>
      <c r="G10" s="24"/>
      <c r="H10" s="24"/>
      <c r="I10" s="30"/>
      <c r="J10" s="30"/>
    </row>
    <row r="11" spans="1:10" ht="12.75">
      <c r="A11" s="29"/>
      <c r="B11" s="3"/>
      <c r="C11" s="35"/>
      <c r="D11" s="35"/>
      <c r="E11" s="34"/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2246382</v>
      </c>
      <c r="D12" s="96"/>
      <c r="E12" s="34">
        <v>2152729</v>
      </c>
      <c r="F12" s="24">
        <f>SUM(E12/C12*100)</f>
        <v>95.8309405969243</v>
      </c>
      <c r="G12" s="24" t="e">
        <f>SUM(E12/D12*100)</f>
        <v>#DIV/0!</v>
      </c>
      <c r="H12" s="24">
        <f>SUM(E12/E17*100)</f>
        <v>64.68795177211109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3351838</v>
      </c>
      <c r="D17" s="38" t="e">
        <f>SUM(D9+D12+#REF!)</f>
        <v>#REF!</v>
      </c>
      <c r="E17" s="38">
        <f>SUM(E9+E12)</f>
        <v>3327867</v>
      </c>
      <c r="F17" s="22">
        <f>SUM(E17/C17*100)</f>
        <v>99.28484013845538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2.75">
      <c r="A20" s="9" t="s">
        <v>32</v>
      </c>
      <c r="B20" s="4" t="s">
        <v>9</v>
      </c>
      <c r="C20" s="35">
        <v>193338</v>
      </c>
      <c r="D20" s="35">
        <v>144190</v>
      </c>
      <c r="E20" s="97">
        <v>183294</v>
      </c>
      <c r="F20" s="24">
        <f aca="true" t="shared" si="0" ref="F20:F32">SUM(E20/C20*100)</f>
        <v>94.80495298389349</v>
      </c>
      <c r="G20" s="24">
        <f>SUM(E20/D20*100)</f>
        <v>127.11977252236633</v>
      </c>
      <c r="H20" s="24">
        <f>SUM(E20/E33*100)</f>
        <v>5.520334953447566</v>
      </c>
    </row>
    <row r="21" spans="1:12" ht="12.75">
      <c r="A21" s="9" t="s">
        <v>33</v>
      </c>
      <c r="B21" s="4" t="s">
        <v>10</v>
      </c>
      <c r="C21" s="35">
        <v>644</v>
      </c>
      <c r="D21" s="35">
        <v>457</v>
      </c>
      <c r="E21" s="97">
        <v>643</v>
      </c>
      <c r="F21" s="24">
        <f t="shared" si="0"/>
        <v>99.84472049689441</v>
      </c>
      <c r="G21" s="24">
        <f>SUM(E21/D21*100)</f>
        <v>140.70021881838076</v>
      </c>
      <c r="H21" s="24">
        <f>SUM(E21/E33*100)</f>
        <v>0.01936547500227386</v>
      </c>
      <c r="L21" t="s">
        <v>47</v>
      </c>
    </row>
    <row r="22" spans="1:8" ht="12.75">
      <c r="A22" s="9" t="s">
        <v>34</v>
      </c>
      <c r="B22" s="4" t="s">
        <v>28</v>
      </c>
      <c r="C22" s="35">
        <v>23193</v>
      </c>
      <c r="D22" s="35">
        <v>412</v>
      </c>
      <c r="E22" s="98">
        <v>22170</v>
      </c>
      <c r="F22" s="24">
        <f t="shared" si="0"/>
        <v>95.589186392446</v>
      </c>
      <c r="G22" s="24"/>
      <c r="H22" s="24"/>
    </row>
    <row r="23" spans="1:8" ht="12.75">
      <c r="A23" s="9" t="s">
        <v>30</v>
      </c>
      <c r="B23" s="4" t="s">
        <v>11</v>
      </c>
      <c r="C23" s="35">
        <v>384931</v>
      </c>
      <c r="D23" s="35">
        <v>25676</v>
      </c>
      <c r="E23" s="97">
        <v>323981</v>
      </c>
      <c r="F23" s="24">
        <f t="shared" si="0"/>
        <v>84.16599338582759</v>
      </c>
      <c r="G23" s="24">
        <f aca="true" t="shared" si="1" ref="G23:G29">SUM(E23/D23*100)</f>
        <v>1261.8047982551798</v>
      </c>
      <c r="H23" s="24">
        <f>SUM(E23/E33*100)</f>
        <v>9.757458719613824</v>
      </c>
    </row>
    <row r="24" spans="1:8" ht="12" customHeight="1">
      <c r="A24" s="9" t="s">
        <v>35</v>
      </c>
      <c r="B24" s="4" t="s">
        <v>27</v>
      </c>
      <c r="C24" s="35">
        <v>1456500</v>
      </c>
      <c r="D24" s="35">
        <v>447528</v>
      </c>
      <c r="E24" s="89">
        <v>1306974</v>
      </c>
      <c r="F24" s="24">
        <f t="shared" si="0"/>
        <v>89.73388259526261</v>
      </c>
      <c r="G24" s="24">
        <f t="shared" si="1"/>
        <v>292.04295597146995</v>
      </c>
      <c r="H24" s="24">
        <f>SUM(E24/E33*100)</f>
        <v>39.36263192165144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1183493</v>
      </c>
      <c r="D26" s="35">
        <v>553025</v>
      </c>
      <c r="E26" s="89">
        <v>1137033</v>
      </c>
      <c r="F26" s="24">
        <f t="shared" si="0"/>
        <v>96.0743325055577</v>
      </c>
      <c r="G26" s="24">
        <f t="shared" si="1"/>
        <v>205.60245920166355</v>
      </c>
      <c r="H26" s="24">
        <f>SUM(E26/E33*100)</f>
        <v>34.24445433633041</v>
      </c>
    </row>
    <row r="27" spans="1:8" ht="12.75">
      <c r="A27" s="9" t="s">
        <v>37</v>
      </c>
      <c r="B27" s="4" t="s">
        <v>13</v>
      </c>
      <c r="C27" s="35">
        <v>132363</v>
      </c>
      <c r="D27" s="35">
        <v>39429</v>
      </c>
      <c r="E27" s="89">
        <v>129450</v>
      </c>
      <c r="F27" s="24">
        <f t="shared" si="0"/>
        <v>97.79923392488837</v>
      </c>
      <c r="G27" s="24">
        <f t="shared" si="1"/>
        <v>328.31164878642625</v>
      </c>
      <c r="H27" s="24">
        <f>SUM(E27/E33*100)</f>
        <v>3.8986947730083226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176073</v>
      </c>
      <c r="D29" s="35">
        <v>38140</v>
      </c>
      <c r="E29" s="89">
        <v>150370</v>
      </c>
      <c r="F29" s="24">
        <f t="shared" si="0"/>
        <v>85.40207754738091</v>
      </c>
      <c r="G29" s="24">
        <f t="shared" si="1"/>
        <v>394.2579968536969</v>
      </c>
      <c r="H29" s="24">
        <f>SUM(E29/E33*100)</f>
        <v>4.528750351620405</v>
      </c>
    </row>
    <row r="30" spans="1:8" ht="25.5">
      <c r="A30" s="107" t="s">
        <v>81</v>
      </c>
      <c r="B30" s="15" t="s">
        <v>79</v>
      </c>
      <c r="C30" s="46">
        <v>57645</v>
      </c>
      <c r="D30" s="46"/>
      <c r="E30" s="99">
        <v>51457</v>
      </c>
      <c r="F30" s="108">
        <f t="shared" si="0"/>
        <v>89.26533090467517</v>
      </c>
      <c r="G30" s="108"/>
      <c r="H30" s="108"/>
    </row>
    <row r="31" spans="1:8" ht="24.75" customHeight="1" thickBot="1">
      <c r="A31" s="107" t="s">
        <v>82</v>
      </c>
      <c r="B31" s="15" t="s">
        <v>80</v>
      </c>
      <c r="C31" s="47">
        <v>14969</v>
      </c>
      <c r="D31" s="47"/>
      <c r="E31" s="100">
        <v>14970</v>
      </c>
      <c r="F31" s="108">
        <f t="shared" si="0"/>
        <v>100.0066804729775</v>
      </c>
      <c r="G31" s="108"/>
      <c r="H31" s="108"/>
    </row>
    <row r="32" spans="1:8" ht="1.5" customHeight="1" hidden="1" thickBot="1">
      <c r="A32" s="106">
        <v>1300</v>
      </c>
      <c r="B32" s="15" t="s">
        <v>83</v>
      </c>
      <c r="C32" s="47"/>
      <c r="D32" s="47"/>
      <c r="E32" s="100"/>
      <c r="F32" s="26" t="e">
        <f t="shared" si="0"/>
        <v>#DIV/0!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3623149</v>
      </c>
      <c r="D33" s="38">
        <f>SUM(D20:D32)</f>
        <v>1621307</v>
      </c>
      <c r="E33" s="95">
        <f>SUM(E20:E32)</f>
        <v>3320342</v>
      </c>
      <c r="F33" s="94">
        <f>SUM(E33/C33*100)</f>
        <v>91.64243590313288</v>
      </c>
      <c r="G33" s="22">
        <f>SUM(E33/D33*100)</f>
        <v>204.794156812991</v>
      </c>
      <c r="H33" s="23">
        <f>SUM(H20:H29)</f>
        <v>97.33169053067424</v>
      </c>
    </row>
    <row r="34" spans="1:8" ht="18.75" customHeight="1">
      <c r="A34" s="55" t="s">
        <v>76</v>
      </c>
      <c r="B34" s="101" t="s">
        <v>77</v>
      </c>
      <c r="C34" s="102">
        <f>C17-C33</f>
        <v>-271311</v>
      </c>
      <c r="D34" s="102"/>
      <c r="E34" s="102">
        <f>E17-E33</f>
        <v>7525</v>
      </c>
      <c r="F34" s="103"/>
      <c r="G34" s="104"/>
      <c r="H34" s="105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-271311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7525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8" t="s">
        <v>72</v>
      </c>
      <c r="G41" s="118"/>
      <c r="H41" s="119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6" t="s">
        <v>73</v>
      </c>
      <c r="G42" s="116"/>
      <c r="H42" s="117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10" t="s">
        <v>56</v>
      </c>
      <c r="G43" s="110"/>
      <c r="H43" s="111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2" t="s">
        <v>56</v>
      </c>
      <c r="G44" s="112"/>
      <c r="H44" s="113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3376273</v>
      </c>
      <c r="K54" s="1">
        <v>288524</v>
      </c>
      <c r="L54" s="41">
        <f>SUM(K54-J54)</f>
        <v>-3087749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3346504</v>
      </c>
      <c r="K55" s="1">
        <v>295091</v>
      </c>
      <c r="L55" s="41">
        <f>SUM(K55-J55)</f>
        <v>-3051413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9" t="s">
        <v>89</v>
      </c>
      <c r="B62" s="109"/>
      <c r="C62" s="109"/>
      <c r="D62" s="109"/>
      <c r="E62" s="109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2017-03-16T23:19:27Z</cp:lastPrinted>
  <dcterms:created xsi:type="dcterms:W3CDTF">2007-08-20T05:05:46Z</dcterms:created>
  <dcterms:modified xsi:type="dcterms:W3CDTF">2017-03-31T04:05:09Z</dcterms:modified>
  <cp:category/>
  <cp:version/>
  <cp:contentType/>
  <cp:contentStatus/>
</cp:coreProperties>
</file>