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udg03\Documents\Годовой отчет\2022\В Собрание, на сайт\Годовой отчет за 2022 год\"/>
    </mc:Choice>
  </mc:AlternateContent>
  <bookViews>
    <workbookView xWindow="634" yWindow="720" windowWidth="25783" windowHeight="11837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62913" fullPrecision="0"/>
</workbook>
</file>

<file path=xl/calcChain.xml><?xml version="1.0" encoding="utf-8"?>
<calcChain xmlns="http://schemas.openxmlformats.org/spreadsheetml/2006/main">
  <c r="D121" i="2" l="1"/>
  <c r="C121" i="2"/>
  <c r="C157" i="2"/>
  <c r="D153" i="2"/>
  <c r="C153" i="2"/>
  <c r="D89" i="2"/>
  <c r="C89" i="2"/>
  <c r="D42" i="2"/>
  <c r="C42" i="2"/>
  <c r="D27" i="2"/>
  <c r="C27" i="2"/>
  <c r="D24" i="2"/>
  <c r="C24" i="2"/>
  <c r="C34" i="2"/>
  <c r="D34" i="2"/>
  <c r="D124" i="2" l="1"/>
  <c r="C171" i="2"/>
  <c r="D143" i="2"/>
  <c r="C143" i="2"/>
  <c r="D103" i="2"/>
  <c r="C103" i="2"/>
  <c r="D174" i="2"/>
  <c r="C174" i="2"/>
  <c r="D171" i="2"/>
  <c r="D169" i="2" s="1"/>
  <c r="D164" i="2"/>
  <c r="C164" i="2"/>
  <c r="D161" i="2"/>
  <c r="C161" i="2"/>
  <c r="C155" i="2" s="1"/>
  <c r="D157" i="2"/>
  <c r="D149" i="2"/>
  <c r="C149" i="2"/>
  <c r="D147" i="2"/>
  <c r="C147" i="2"/>
  <c r="D139" i="2"/>
  <c r="C139" i="2"/>
  <c r="D137" i="2"/>
  <c r="C137" i="2"/>
  <c r="D133" i="2"/>
  <c r="C133" i="2"/>
  <c r="D130" i="2"/>
  <c r="C130" i="2"/>
  <c r="C124" i="2"/>
  <c r="D111" i="2"/>
  <c r="C111" i="2"/>
  <c r="D97" i="2"/>
  <c r="C97" i="2"/>
  <c r="D95" i="2"/>
  <c r="C95" i="2"/>
  <c r="D92" i="2"/>
  <c r="D76" i="2" s="1"/>
  <c r="C92" i="2"/>
  <c r="C76" i="2" s="1"/>
  <c r="D74" i="2"/>
  <c r="C74" i="2"/>
  <c r="D69" i="2"/>
  <c r="C69" i="2"/>
  <c r="D65" i="2"/>
  <c r="D60" i="2" s="1"/>
  <c r="C65" i="2"/>
  <c r="C60" i="2" s="1"/>
  <c r="D56" i="2"/>
  <c r="C56" i="2"/>
  <c r="D54" i="2"/>
  <c r="C54" i="2"/>
  <c r="D49" i="2"/>
  <c r="D48" i="2" s="1"/>
  <c r="C49" i="2"/>
  <c r="C48" i="2" s="1"/>
  <c r="D38" i="2"/>
  <c r="C38" i="2"/>
  <c r="C22" i="2" s="1"/>
  <c r="D22" i="2" l="1"/>
  <c r="D155" i="2"/>
  <c r="C123" i="2"/>
  <c r="D123" i="2"/>
  <c r="C169" i="2"/>
  <c r="D13" i="2" l="1"/>
  <c r="D176" i="2" s="1"/>
  <c r="C13" i="2"/>
  <c r="C176" i="2" s="1"/>
</calcChain>
</file>

<file path=xl/sharedStrings.xml><?xml version="1.0" encoding="utf-8"?>
<sst xmlns="http://schemas.openxmlformats.org/spreadsheetml/2006/main" count="332" uniqueCount="328">
  <si>
    <t>Наименование показателя</t>
  </si>
  <si>
    <t>Ц.ст.</t>
  </si>
  <si>
    <t>0100000000</t>
  </si>
  <si>
    <t>0100100000</t>
  </si>
  <si>
    <t>0100200000</t>
  </si>
  <si>
    <t>0100300000</t>
  </si>
  <si>
    <t>0100400000</t>
  </si>
  <si>
    <t>0100500000</t>
  </si>
  <si>
    <t>0100600000</t>
  </si>
  <si>
    <t>0100900000</t>
  </si>
  <si>
    <t>0200000000</t>
  </si>
  <si>
    <t>0200200000</t>
  </si>
  <si>
    <t>0210000000</t>
  </si>
  <si>
    <t>0210100000</t>
  </si>
  <si>
    <t>0210200000</t>
  </si>
  <si>
    <t>0220000000</t>
  </si>
  <si>
    <t>0220100000</t>
  </si>
  <si>
    <t>0220200000</t>
  </si>
  <si>
    <t>0220300000</t>
  </si>
  <si>
    <t>0220500000</t>
  </si>
  <si>
    <t>0230000000</t>
  </si>
  <si>
    <t>0230100000</t>
  </si>
  <si>
    <t>0230200000</t>
  </si>
  <si>
    <t>023E200000</t>
  </si>
  <si>
    <t>0240000000</t>
  </si>
  <si>
    <t>0240100000</t>
  </si>
  <si>
    <t>0240200000</t>
  </si>
  <si>
    <t>0240300000</t>
  </si>
  <si>
    <t>0250000000</t>
  </si>
  <si>
    <t>0250200000</t>
  </si>
  <si>
    <t>0250400000</t>
  </si>
  <si>
    <t>0250500000</t>
  </si>
  <si>
    <t>0300000000</t>
  </si>
  <si>
    <t>0310000000</t>
  </si>
  <si>
    <t>0310100000</t>
  </si>
  <si>
    <t>0310200000</t>
  </si>
  <si>
    <t>0310300000</t>
  </si>
  <si>
    <t>0310400000</t>
  </si>
  <si>
    <t>0320000000</t>
  </si>
  <si>
    <t>0320300000</t>
  </si>
  <si>
    <t>0400000000</t>
  </si>
  <si>
    <t>0400100000</t>
  </si>
  <si>
    <t>0400200000</t>
  </si>
  <si>
    <t>0400400000</t>
  </si>
  <si>
    <t>0500000000</t>
  </si>
  <si>
    <t>0500100000</t>
  </si>
  <si>
    <t>0500200000</t>
  </si>
  <si>
    <t>0500300000</t>
  </si>
  <si>
    <t>0500400000</t>
  </si>
  <si>
    <t>0510000000</t>
  </si>
  <si>
    <t>0510100000</t>
  </si>
  <si>
    <t>0510300000</t>
  </si>
  <si>
    <t>0520000000</t>
  </si>
  <si>
    <t>0520100000</t>
  </si>
  <si>
    <t>0520300000</t>
  </si>
  <si>
    <t>0520400000</t>
  </si>
  <si>
    <t>0600000000</t>
  </si>
  <si>
    <t>0600200000</t>
  </si>
  <si>
    <t>0600400000</t>
  </si>
  <si>
    <t>0600500000</t>
  </si>
  <si>
    <t>0600700000</t>
  </si>
  <si>
    <t>0600900000</t>
  </si>
  <si>
    <t>0601000000</t>
  </si>
  <si>
    <t>0601100000</t>
  </si>
  <si>
    <t>0601200000</t>
  </si>
  <si>
    <t>0601400000</t>
  </si>
  <si>
    <t>0601500000</t>
  </si>
  <si>
    <t>0601700000</t>
  </si>
  <si>
    <t>0620000000</t>
  </si>
  <si>
    <t>0620100000</t>
  </si>
  <si>
    <t>0630000000</t>
  </si>
  <si>
    <t>0630100000</t>
  </si>
  <si>
    <t>0630200000</t>
  </si>
  <si>
    <t>0700000000</t>
  </si>
  <si>
    <t>0700100000</t>
  </si>
  <si>
    <t>0800000000</t>
  </si>
  <si>
    <t>0800100000</t>
  </si>
  <si>
    <t>0800200000</t>
  </si>
  <si>
    <t>0800300000</t>
  </si>
  <si>
    <t>0800400000</t>
  </si>
  <si>
    <t>0800500000</t>
  </si>
  <si>
    <t>0900000000</t>
  </si>
  <si>
    <t>0900300000</t>
  </si>
  <si>
    <t>0900400000</t>
  </si>
  <si>
    <t>0900500000</t>
  </si>
  <si>
    <t>1000000000</t>
  </si>
  <si>
    <t>1000100000</t>
  </si>
  <si>
    <t>1000200000</t>
  </si>
  <si>
    <t>1000300000</t>
  </si>
  <si>
    <t>1000400000</t>
  </si>
  <si>
    <t>1000500000</t>
  </si>
  <si>
    <t>1000600000</t>
  </si>
  <si>
    <t>1000700000</t>
  </si>
  <si>
    <t>1000900000</t>
  </si>
  <si>
    <t>1200000000</t>
  </si>
  <si>
    <t>1210000000</t>
  </si>
  <si>
    <t>1210100000</t>
  </si>
  <si>
    <t>1210200000</t>
  </si>
  <si>
    <t>1210300000</t>
  </si>
  <si>
    <t>1210400000</t>
  </si>
  <si>
    <t>1210500000</t>
  </si>
  <si>
    <t>1220000000</t>
  </si>
  <si>
    <t>1220100000</t>
  </si>
  <si>
    <t>1220200000</t>
  </si>
  <si>
    <t>1230000000</t>
  </si>
  <si>
    <t>1230100000</t>
  </si>
  <si>
    <t>1230200000</t>
  </si>
  <si>
    <t>1230300000</t>
  </si>
  <si>
    <t>1250000000</t>
  </si>
  <si>
    <t>1250100000</t>
  </si>
  <si>
    <t>1250200000</t>
  </si>
  <si>
    <t>1250300000</t>
  </si>
  <si>
    <t>1300000000</t>
  </si>
  <si>
    <t>130I100000</t>
  </si>
  <si>
    <t>1600000000</t>
  </si>
  <si>
    <t>1600200000</t>
  </si>
  <si>
    <t>1700000000</t>
  </si>
  <si>
    <t>1700100000</t>
  </si>
  <si>
    <t>1700200000</t>
  </si>
  <si>
    <t>170F200000</t>
  </si>
  <si>
    <t>5500000000</t>
  </si>
  <si>
    <t>5510000000</t>
  </si>
  <si>
    <t>5520000000</t>
  </si>
  <si>
    <t>5520200000</t>
  </si>
  <si>
    <t>5520400000</t>
  </si>
  <si>
    <t>5530000000</t>
  </si>
  <si>
    <t>5530100000</t>
  </si>
  <si>
    <t>5530300000</t>
  </si>
  <si>
    <t>5540000000</t>
  </si>
  <si>
    <t>5540100000</t>
  </si>
  <si>
    <t>5540300000</t>
  </si>
  <si>
    <t>5600000000</t>
  </si>
  <si>
    <t>5610000000</t>
  </si>
  <si>
    <t>5630000000</t>
  </si>
  <si>
    <t>5630100000</t>
  </si>
  <si>
    <t>5640000000</t>
  </si>
  <si>
    <t>5640100000</t>
  </si>
  <si>
    <t>тыс.руб.</t>
  </si>
  <si>
    <t>Совершенствование муниципального управления</t>
  </si>
  <si>
    <t>Поддержка  социальных и общественных инициатив населения городского округа</t>
  </si>
  <si>
    <t>Обеспечение освещения деятельности органов местного самоуправления муниципального образования городской округ  "Охинский" в средствах массовой информации</t>
  </si>
  <si>
    <t>Совершенствование системы поддержки граждан муниципального образования городской округ "Охинский"</t>
  </si>
  <si>
    <t>Устойчивое развитие коренных малочисленных народов Севера Сахалинской области</t>
  </si>
  <si>
    <t>Формирование доступной среды жизнедеятельности для инвалидов городского округа "Охинский"</t>
  </si>
  <si>
    <t>Мероприятия по созданию условий для организации работы органов  местного самоуправления муниципального образования городской округ "Охинский"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</si>
  <si>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"Охинский"</t>
  </si>
  <si>
    <t>Развитие образования в муниципальном образовании городской округ "Охинский"</t>
  </si>
  <si>
    <t>Подпрограмма "Повышение качества и доступности дошкольного образования"</t>
  </si>
  <si>
    <t>Повышение качества дошкольного образования</t>
  </si>
  <si>
    <t>Развитие альтернативных и вариативных форм дошкольного образования</t>
  </si>
  <si>
    <t>Подпрограмма "Повышение доступности и качества общего образования, в том числе в сельской местности"</t>
  </si>
  <si>
    <t>Развитие инфраструктуры доступности качественного общего образования</t>
  </si>
  <si>
    <t>Повышение качества общего образования</t>
  </si>
  <si>
    <t>Выявление и поддержка одаренных детей</t>
  </si>
  <si>
    <t>Обеспечение питанием обучающихся образовательных учреждений</t>
  </si>
  <si>
    <t>Подпрограмма "Развитие воспитания, дополнительного образования и социальной защиты детей"</t>
  </si>
  <si>
    <t>Повышение качества дополнительного образования детей</t>
  </si>
  <si>
    <t>Социальная защита детей</t>
  </si>
  <si>
    <t>Федеральный проект "Успех каждого ребенка"</t>
  </si>
  <si>
    <t>Подпрограмма "Развитие кадрового потенциала"</t>
  </si>
  <si>
    <t>Социальные гарантии работникам образования</t>
  </si>
  <si>
    <t>Повышение престижа учреждения, педагогической профессии, формирование позитивного образа современного учителя</t>
  </si>
  <si>
    <t>Совершенствование системы непрерывного образования, подготовки профессиональных педагогических кадров</t>
  </si>
  <si>
    <t>Подпрограмма "Строительство, капитальный и текущий ремонт образовательных учреждений"</t>
  </si>
  <si>
    <t>Капитальный и текущий ремонт дошкольных образовательных учреждений (Укрепление МТБ)</t>
  </si>
  <si>
    <t>Капитальный и текущий ремонт общеобразовательных учреждений (Укрепление МТБ)</t>
  </si>
  <si>
    <t>Капитальный и текущий ремонт учреждений дополнительного образования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</si>
  <si>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</si>
  <si>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>Совершенствование и развитие дорожного хозяйства на территории муниципального образования городской округ "Охинский"</t>
  </si>
  <si>
    <t>Содержание автомобильных дорог общего пользования местного значения муниципального образования городской округ "Охинский" и дорожных сооружений, являющихся их технологической частью</t>
  </si>
  <si>
    <t>Капитальный и текущий ремонт, реконструкция и строительство автомобильных дорог общего пользования местного значения муниципального образования городской округ «Охинский»</t>
  </si>
  <si>
    <t>Научно-исследовательская, опытно-конструкторская  и технологическая работа в сфере дорожного хозяйства</t>
  </si>
  <si>
    <t>Осуществление иных мероприятий в отношении автомобильных дорог общего пользования</t>
  </si>
  <si>
    <t>Повышение безопасности дорожного движения в муниципальном образовании городской округ "Охинский</t>
  </si>
  <si>
    <t>Мероприятия, направленные на развитие системы организации движения транспортных средств и пешеходов, повышение безопасности дорожных условий</t>
  </si>
  <si>
    <t>О противодействии коррупции в органах местного самоуправления муниципального образования городской округ "Охинский"</t>
  </si>
  <si>
    <t>Обеспечение антикоррупционной составляющей при организации профессиональной подготовки муниципальных служащих</t>
  </si>
  <si>
    <t>Организация повышения квалификации и профессиональной переподготовки муниципальных служащих, в должностные обязанности которых входит организация размещения заказов (оплата обучения)</t>
  </si>
  <si>
    <t>Производство и размещение тематических видеоматериалов (роликов), направленных на формирование в обществе нетерпимого отношения к коррупции</t>
  </si>
  <si>
    <t>Обеспечение населения муниципального образования городской округ "Охинский" качественным жильем</t>
  </si>
  <si>
    <t>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</t>
  </si>
  <si>
    <t>Обустройство земельных участков, подлежащих предоставлению семьям, имеющим трех и более детей</t>
  </si>
  <si>
    <t>Финансовое обеспечение деятельности муниципального казенного учреждения "Управления капитального строительства городского округа "Охинский"</t>
  </si>
  <si>
    <t>Техническая инвентаризация, выполнение экспертных работ, межевание и постановка на кадастровый учет</t>
  </si>
  <si>
    <t>Подпрограмма  "Стимулирование жилищного строительства"</t>
  </si>
  <si>
    <t>Развитие системы градостроительной деятельности</t>
  </si>
  <si>
    <t>Строительство (приобретение на первичном рынке и вторичном рынке) жилья</t>
  </si>
  <si>
    <t>Подпрограмма "Переселение граждан из аварийного и ветхого жилищного фонда"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</si>
  <si>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</si>
  <si>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Обследование жилых домов на предмет признания их аварийными и подлежащими сносу или реконструкции</t>
  </si>
  <si>
    <t>Расселение многоквартирных домов, признанных в установленном законодательством порядке аварийными</t>
  </si>
  <si>
    <t>Обеспечение населения муниципального образования городской округ "Охинский" качественными услугами  жилищно-коммунального хозяйства</t>
  </si>
  <si>
    <t>Строительство, реконструкция (техническое перевооружение) объектов коммунальной инфраструктуры</t>
  </si>
  <si>
    <t>Мероприятия по развитию жилищно-коммунального комплекса</t>
  </si>
  <si>
    <t>Мероприятия по обеспечению безаварийной работы жилищно-коммунального комплекса</t>
  </si>
  <si>
    <t>Мероприятия по капитальному ремонту и реконструкции жилищного фонда</t>
  </si>
  <si>
    <t>Мероприятия по благоустройству населенных пунктов</t>
  </si>
  <si>
    <t>Организация электро-, тепло и газоснабжения</t>
  </si>
  <si>
    <t>Разработка программы комплексного развития систем коммунальной инфраструктуры  в муниципальном образовании городской округ "Охинский" (с генеральной схемой очистки территории)</t>
  </si>
  <si>
    <t>Организация электроснабжения в с. Рыбновск и с. Рыбное</t>
  </si>
  <si>
    <t>Компенсация затрат или недополученных доходов в сфере жилищно-коммунального хозяйства</t>
  </si>
  <si>
    <t>Строительство, реконструкция (техническое перевооружение) объектов бытового обслуживания</t>
  </si>
  <si>
    <t>Мероприятия по созданию условий для управления многоквартирными домами</t>
  </si>
  <si>
    <t>Подпрограмма "Чистая вода"</t>
  </si>
  <si>
    <t>Модернизация и содержание объектов уличного освещения муниципального образования городской округ "Охинский"</t>
  </si>
  <si>
    <t>Энергосбережение, содержание и установка линий и оборудования уличного освещения г. Охи и сел</t>
  </si>
  <si>
    <t>Капитальный ремонт, устройство и реконструкция уличного освещения г. Охи и сел</t>
  </si>
  <si>
    <t>Развитие сельского хозяйства муниципального образования городской округ "Охинский"</t>
  </si>
  <si>
    <t>Государственная поддержка животноводства в личных подсобных хозяйствах</t>
  </si>
  <si>
    <t>Совершенствование системы управления муниципальным имуществом в муниципальном образовании городской округ «Охинский»</t>
  </si>
  <si>
    <t>Приобретение имущества в собственность муниципального образования, исполнение обязанностей связанных с владением, пользованием, и распоряжением имуществом</t>
  </si>
  <si>
    <t>Совершенствование системы учета объектов муниципальной собственности в Реестре имущества муниципального образования</t>
  </si>
  <si>
    <t>Финансовое обеспечение (возмещение) затрат по содержанию муниципального имущества</t>
  </si>
  <si>
    <t>Оказание  финансовой помощи муниципальным унитарным предприятиям, предоставляющим жилищно-коммунальные услуги</t>
  </si>
  <si>
    <t>Ремонт имущества, находящегося в собственности МО городской округ «Охинский»</t>
  </si>
  <si>
    <t>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</t>
  </si>
  <si>
    <t>Подготовка должностных лиц, специалистов гражданской обороны и звена РСЧС Охинского района</t>
  </si>
  <si>
    <t>Создание резерва горюче-смазочных материалов</t>
  </si>
  <si>
    <t>Информирования населения правилам пожарной безопасности, безопасности людей на водных объектах, правилам людей при чрезвычайных ситуациях и террористических актах</t>
  </si>
  <si>
    <t>Развитие культуры в муниципальном образовании городской округ "Охинский"</t>
  </si>
  <si>
    <t>Сохранение культурного наследия и расширение доступа граждан к культурным ценностям и информации</t>
  </si>
  <si>
    <t>Развитие библиотечного дела</t>
  </si>
  <si>
    <t>Развитие музейного дела</t>
  </si>
  <si>
    <t>Развитие культурно-досугового обслуживания населения</t>
  </si>
  <si>
    <t>Прочие мероприятия в сфере культуры</t>
  </si>
  <si>
    <t>Развитие социально-культурной деятельности</t>
  </si>
  <si>
    <t>Поддержка и развитие отраслевого образования, кадрового потенциала в сфере культуры</t>
  </si>
  <si>
    <t>Создание условий реализации мероприятий муниципальной программы муниципального образования городской округ "Охинский" "Развитие культуры в муниципальном образовании городской округ "Охинский"</t>
  </si>
  <si>
    <t>Развитие физической культуры, спорта и повышение эффективности молодежной политики в муниципальном образовании городской округ "Охинский"</t>
  </si>
  <si>
    <t xml:space="preserve"> "Развитие физической культуры и спорта в муниципальном образовании городской округ "Охинский"</t>
  </si>
  <si>
    <t>Развитие массовой физической культуры и спорта</t>
  </si>
  <si>
    <t>Развитие системы подготовки спортивного резерва</t>
  </si>
  <si>
    <t>Мероприятия по обеспечению антитеррористической безопасности учреждений спортивной направленности</t>
  </si>
  <si>
    <t>Развитие инфраструктуры и модернизации объектов в сфере физической культуры и спорта</t>
  </si>
  <si>
    <t>Строительство, реконструкция, капитальный ремонт объектов и сооружений</t>
  </si>
  <si>
    <t>Организация работы в период летней оздоровительной кампании лагерей дневного пребывания, профильных лагерей и других форм организованного отдыха детей и молодежи в соответствии с утвержденными планами работ</t>
  </si>
  <si>
    <t>Организация трудовой занятости несовершеннолетних от 14 до 18 лет в свободное от учебы время</t>
  </si>
  <si>
    <t>Интеграция молодежи в общественно-политические отношения</t>
  </si>
  <si>
    <t>Интеграция молодежи в социокультурные отношения</t>
  </si>
  <si>
    <t>Социализация молодежи, находящейся в трудной жизненной ситуации и профилактика асоциальных явлений среди молодежи</t>
  </si>
  <si>
    <t>Профилактика наркомании</t>
  </si>
  <si>
    <t>Профилактика правонарушений</t>
  </si>
  <si>
    <t>Профилактика терроризма и экстремизма</t>
  </si>
  <si>
    <t>Поддержка и развитие малого и среднего предпринимательства в муниципальном образовании городской округ "Охинский"</t>
  </si>
  <si>
    <t>Федеральный проект "Улучшение условий ведения предпринимательской деятельности"</t>
  </si>
  <si>
    <t>Развитие торговой инфраструктуры</t>
  </si>
  <si>
    <t>Формирование современной городской среды на территории муниципального образования городской округ "Охинский"</t>
  </si>
  <si>
    <t>Капитальный ремонт дворовых территорий многоквартирных домов, проездов к дворовым территориям многоквартирных домов</t>
  </si>
  <si>
    <t>Капитальный ремонт и содержание общественных территорий подлежащих благоустройству</t>
  </si>
  <si>
    <t>Непрограммные расходы на обеспечение деятельности органов местного самоуправления</t>
  </si>
  <si>
    <t>Глава муниципального образования</t>
  </si>
  <si>
    <t>Исполнительно-распорядительные, иные органы местного самоуправления</t>
  </si>
  <si>
    <t>Обеспечение деятельности органов местного самоуправления</t>
  </si>
  <si>
    <t>Осуществление муниципальными образованиями переданных государственных полномочий Сахалинской области</t>
  </si>
  <si>
    <t>Представительные (законодательные) органы местного самоуправления</t>
  </si>
  <si>
    <t>Председатель представительного органа муниципального образования</t>
  </si>
  <si>
    <t>Обеспечение деятельности представительного органа муниципального образования</t>
  </si>
  <si>
    <t>Контрольно-счетная палата муниципального образования</t>
  </si>
  <si>
    <t>Председатель контрольно-счетной палаты муниципального образования</t>
  </si>
  <si>
    <t>Обеспечение деятельности контрольно-счетной палаты муниципального образования</t>
  </si>
  <si>
    <t>Прочие непрограммные расходы</t>
  </si>
  <si>
    <t>Финансовое обеспечение расходов местного бюджета за счет средств резервного фонда муниципального образования городской округ "Охинский"</t>
  </si>
  <si>
    <t>Финансовое обеспечение расходов бюджета за счет средств резервного фонда Правительства Сахалинской области</t>
  </si>
  <si>
    <t>Предупреждение и ликвидация чрезвычайных ситуаций и последствий стихийных бедствий</t>
  </si>
  <si>
    <t>Выполнение функций органов местного самоуправления</t>
  </si>
  <si>
    <t>Другие расходы по реализации государственных функций, связанных с общегосударственным управлением</t>
  </si>
  <si>
    <t>ИТОГО</t>
  </si>
  <si>
    <t>Создание условий реализации мероприятий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</t>
  </si>
  <si>
    <t>Приложение №3</t>
  </si>
  <si>
    <t xml:space="preserve">образования городской округ "Охинский" </t>
  </si>
  <si>
    <t xml:space="preserve">к решению Собрания муниципального </t>
  </si>
  <si>
    <t>План</t>
  </si>
  <si>
    <t>Исполнено</t>
  </si>
  <si>
    <t>Строительство дошкольных образовательных учреждений</t>
  </si>
  <si>
    <t>0250100000</t>
  </si>
  <si>
    <t>051F100000</t>
  </si>
  <si>
    <t>Федеральный проект "Обеспечение устойчивого сокращения непригодного для проживания жилищного фонда"</t>
  </si>
  <si>
    <t>052F300000</t>
  </si>
  <si>
    <t xml:space="preserve"> Расселение жилых домов, поврежденных в результате землетрясения, произошедшего в г. Нефтегорске Охинского района в 1995 году</t>
  </si>
  <si>
    <t>0540100000</t>
  </si>
  <si>
    <t>0540000000</t>
  </si>
  <si>
    <t>Подпрограмма "Расселение жилых домов, поврежденных в результате землетрясения, произошедшего в г. Нефтегорске Охинского района в 1995 году"</t>
  </si>
  <si>
    <t>Материально-техническое обеспечение выполнения пожарной безопасности и требований установленных правилами противопожарного режима в целях обеспечения пожарной безопасности</t>
  </si>
  <si>
    <t>Материально-техническое обеспечение первичных мер пожарной безопасности</t>
  </si>
  <si>
    <t>0901000000</t>
  </si>
  <si>
    <t>0901100000</t>
  </si>
  <si>
    <t>0902000000</t>
  </si>
  <si>
    <t>100A100000</t>
  </si>
  <si>
    <t>Обеспечение жильем молодых семей МО городской округ Охинский"</t>
  </si>
  <si>
    <t>Финансовое обеспечение (возмещение) затрат, связанных с осуществлением предпринимательской деятельности</t>
  </si>
  <si>
    <t>0101100000</t>
  </si>
  <si>
    <t>Организация и проведение презентаций, конференций, круглых столов, форумов, семинаров, дней муниципального образования городской округ «Охинский» и других публичных мероприятий, представительские расходы</t>
  </si>
  <si>
    <t>Национальный проект "Жилье и городская среда". Региональный проект "Жилье"</t>
  </si>
  <si>
    <t>Изготовление, приобретение и размещение печатной и полиграфической продукции, видеоматериалов, направленных на предупреждение и ликвидацию чрезвычайных ситуаций, обеспечению пожарной безопасности и безопасности людей на водных объектах</t>
  </si>
  <si>
    <t>1100000000</t>
  </si>
  <si>
    <t>1100200000</t>
  </si>
  <si>
    <t>Муниципальная программа "Управление муниципальными финансами муниципального образования городской округ "Охинский"</t>
  </si>
  <si>
    <t>Повышение эффективности управления муниципальным долгом</t>
  </si>
  <si>
    <t>Финансовая поддержка субъектов малого и среднего предпринимательства</t>
  </si>
  <si>
    <t>Осуществление переданных полномочий Российской Федерации</t>
  </si>
  <si>
    <t>5550000000</t>
  </si>
  <si>
    <t>5550100000</t>
  </si>
  <si>
    <t>Проведение выборов и референдумов</t>
  </si>
  <si>
    <t>Обеспечение проведения выборов и референдумов</t>
  </si>
  <si>
    <t>"Об утверждении отчета об исполнении бюджета муниципального образования городской округ "Охинский" за 2022 год"</t>
  </si>
  <si>
    <t>Расходы бюджета по муниципальным программам и непрограммным направлениям деятельности муниципального образования городской округ "Охинский" за 2022 год</t>
  </si>
  <si>
    <t>022E200000</t>
  </si>
  <si>
    <t>022EВ00000</t>
  </si>
  <si>
    <t>Федеральный проект "Патриотическое воспитание граждан Российской Федерации"</t>
  </si>
  <si>
    <t>025E200000</t>
  </si>
  <si>
    <t>Национальный проект "Образование". Региональный проект "Успех каждого ребенка"</t>
  </si>
  <si>
    <t>060G200000</t>
  </si>
  <si>
    <t>Федеральный проект "Комплексная система обращения с твердыми коммунальными отходами"</t>
  </si>
  <si>
    <t>062F500000</t>
  </si>
  <si>
    <t>Национальный проект "Экология" Региональный проект "Чистая вода"</t>
  </si>
  <si>
    <t>Создание и содержание резерва материальных ресурсов для ликвидации чрезвычайных ситуаций</t>
  </si>
  <si>
    <t>Национальный проект "Культура". Региональный проект "Культурная среда"</t>
  </si>
  <si>
    <t>Организация отдыха, оздоровления и занятости детей молодежи МО городской округ "Охинский"</t>
  </si>
  <si>
    <t>Молодежная политика в муниципальном образовании городской округ "Охинский"</t>
  </si>
  <si>
    <t>Национальный проект "Жилье и городская среда". Региональный проект "Формирование комфортной городской среды"</t>
  </si>
  <si>
    <t>1900000000</t>
  </si>
  <si>
    <t>1900700000</t>
  </si>
  <si>
    <t>Использование и охрана земель на территории муниципального образования городской округ «Охинский»</t>
  </si>
  <si>
    <t>Организация мероприятий по охране окружающей среды в границах муниципального образования городской округ «Охинский»</t>
  </si>
  <si>
    <t>Развитие торговли в муниципальном образовании городской округ "Охинский"</t>
  </si>
  <si>
    <t>Профилактика терроризма, экстремизма, наркомании и правонарушений в муниципальном образовании городской округ "Охинский"</t>
  </si>
  <si>
    <t>Государственная поддержка на улучшение жилищных условий молодых семей</t>
  </si>
  <si>
    <t>от 27 апреля 2023 года № 6.71-1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</si>
</sst>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7" fillId="0" borderId="1"/>
    <xf numFmtId="164" fontId="3" fillId="2" borderId="2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8" fillId="0" borderId="1" xfId="51" applyFont="1" applyAlignment="1"/>
    <xf numFmtId="0" fontId="8" fillId="0" borderId="1" xfId="51" applyFont="1" applyAlignment="1">
      <alignment horizontal="left" indent="3"/>
    </xf>
    <xf numFmtId="0" fontId="8" fillId="0" borderId="1" xfId="51" applyFont="1"/>
    <xf numFmtId="0" fontId="11" fillId="0" borderId="2" xfId="30" applyNumberFormat="1" applyFont="1" applyProtection="1">
      <alignment vertical="top" wrapText="1"/>
    </xf>
    <xf numFmtId="1" fontId="6" fillId="0" borderId="2" xfId="31" applyNumberFormat="1" applyFont="1" applyProtection="1">
      <alignment horizontal="center" vertical="top" shrinkToFit="1"/>
    </xf>
    <xf numFmtId="0" fontId="5" fillId="0" borderId="2" xfId="30" applyNumberFormat="1" applyFont="1" applyProtection="1">
      <alignment vertical="top" wrapText="1"/>
    </xf>
    <xf numFmtId="1" fontId="12" fillId="0" borderId="2" xfId="31" applyNumberFormat="1" applyFont="1" applyProtection="1">
      <alignment horizontal="center" vertical="top" shrinkToFit="1"/>
    </xf>
    <xf numFmtId="0" fontId="13" fillId="0" borderId="2" xfId="30" applyNumberFormat="1" applyFont="1" applyProtection="1">
      <alignment vertical="top" wrapText="1"/>
    </xf>
    <xf numFmtId="49" fontId="6" fillId="0" borderId="2" xfId="31" applyNumberFormat="1" applyFont="1" applyProtection="1">
      <alignment horizontal="center" vertical="top" shrinkToFit="1"/>
    </xf>
    <xf numFmtId="164" fontId="0" fillId="0" borderId="0" xfId="0" applyNumberFormat="1" applyProtection="1">
      <protection locked="0"/>
    </xf>
    <xf numFmtId="0" fontId="5" fillId="0" borderId="2" xfId="17" applyNumberFormat="1" applyFont="1" applyAlignment="1" applyProtection="1">
      <alignment vertical="top" wrapText="1"/>
    </xf>
    <xf numFmtId="0" fontId="8" fillId="0" borderId="0" xfId="0" applyFont="1" applyAlignment="1">
      <alignment horizontal="left"/>
    </xf>
    <xf numFmtId="0" fontId="8" fillId="0" borderId="2" xfId="30" applyNumberFormat="1" applyFont="1" applyProtection="1">
      <alignment vertical="top" wrapText="1"/>
    </xf>
    <xf numFmtId="1" fontId="15" fillId="0" borderId="2" xfId="31" applyNumberFormat="1" applyFont="1" applyProtection="1">
      <alignment horizontal="center" vertical="top" shrinkToFit="1"/>
    </xf>
    <xf numFmtId="0" fontId="13" fillId="0" borderId="2" xfId="17" applyNumberFormat="1" applyFont="1" applyAlignment="1" applyProtection="1">
      <alignment vertical="top" wrapText="1"/>
    </xf>
    <xf numFmtId="1" fontId="5" fillId="0" borderId="2" xfId="7" applyNumberFormat="1" applyFont="1" applyAlignment="1" applyProtection="1">
      <alignment horizontal="center" vertical="top" shrinkToFit="1"/>
    </xf>
    <xf numFmtId="0" fontId="11" fillId="0" borderId="2" xfId="17" applyNumberFormat="1" applyFont="1" applyAlignment="1" applyProtection="1">
      <alignment vertical="top" wrapText="1"/>
    </xf>
    <xf numFmtId="164" fontId="14" fillId="5" borderId="2" xfId="32" applyNumberFormat="1" applyFont="1" applyFill="1" applyAlignment="1" applyProtection="1">
      <alignment vertical="top" shrinkToFit="1"/>
    </xf>
    <xf numFmtId="164" fontId="6" fillId="5" borderId="2" xfId="52" applyNumberFormat="1" applyFont="1" applyFill="1" applyAlignment="1" applyProtection="1">
      <alignment vertical="top" shrinkToFit="1"/>
    </xf>
    <xf numFmtId="164" fontId="12" fillId="5" borderId="2" xfId="32" applyNumberFormat="1" applyFont="1" applyFill="1" applyAlignment="1" applyProtection="1">
      <alignment vertical="top" shrinkToFit="1"/>
    </xf>
    <xf numFmtId="164" fontId="6" fillId="5" borderId="2" xfId="32" applyNumberFormat="1" applyFont="1" applyFill="1" applyAlignment="1" applyProtection="1">
      <alignment vertical="top" shrinkToFit="1"/>
    </xf>
    <xf numFmtId="164" fontId="12" fillId="5" borderId="2" xfId="52" applyNumberFormat="1" applyFont="1" applyFill="1" applyAlignment="1" applyProtection="1">
      <alignment vertical="top" shrinkToFit="1"/>
    </xf>
    <xf numFmtId="164" fontId="16" fillId="5" borderId="2" xfId="32" applyNumberFormat="1" applyFont="1" applyFill="1" applyAlignment="1" applyProtection="1">
      <alignment vertical="top" shrinkToFit="1"/>
    </xf>
    <xf numFmtId="164" fontId="12" fillId="5" borderId="2" xfId="35" applyNumberFormat="1" applyFont="1" applyFill="1" applyAlignment="1" applyProtection="1">
      <alignment vertical="top" shrinkToFit="1"/>
    </xf>
    <xf numFmtId="1" fontId="16" fillId="0" borderId="2" xfId="31" applyNumberFormat="1" applyFont="1" applyProtection="1">
      <alignment horizontal="center" vertical="top" shrinkToFit="1"/>
    </xf>
    <xf numFmtId="0" fontId="4" fillId="0" borderId="0" xfId="0" applyFont="1" applyProtection="1">
      <protection locked="0"/>
    </xf>
    <xf numFmtId="1" fontId="12" fillId="0" borderId="2" xfId="7" applyNumberFormat="1" applyFont="1" applyAlignment="1" applyProtection="1">
      <alignment horizontal="center" vertical="top" shrinkToFit="1"/>
    </xf>
    <xf numFmtId="1" fontId="6" fillId="0" borderId="2" xfId="7" applyNumberFormat="1" applyFont="1" applyAlignment="1" applyProtection="1">
      <alignment horizontal="center" vertical="top" shrinkToFit="1"/>
    </xf>
    <xf numFmtId="0" fontId="9" fillId="0" borderId="0" xfId="0" applyFont="1" applyAlignment="1" applyProtection="1">
      <alignment horizontal="right"/>
      <protection locked="0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10" fillId="0" borderId="0" xfId="0" applyFont="1" applyAlignment="1" applyProtection="1">
      <alignment horizontal="center" wrapText="1"/>
      <protection locked="0"/>
    </xf>
    <xf numFmtId="0" fontId="8" fillId="0" borderId="1" xfId="51" applyFont="1" applyAlignment="1">
      <alignment horizontal="left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11" fillId="0" borderId="2" xfId="34" applyNumberFormat="1" applyFont="1" applyProtection="1">
      <alignment horizontal="left"/>
    </xf>
    <xf numFmtId="0" fontId="11" fillId="0" borderId="2" xfId="34" applyFont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>
      <alignment horizontal="center" vertical="center" wrapText="1"/>
    </xf>
  </cellXfs>
  <cellStyles count="53">
    <cellStyle name="br" xfId="40"/>
    <cellStyle name="col" xfId="39"/>
    <cellStyle name="st25" xfId="52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_Приложение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0"/>
  <sheetViews>
    <sheetView showGridLines="0" tabSelected="1" zoomScale="120" zoomScaleNormal="120" zoomScaleSheetLayoutView="100" workbookViewId="0"/>
  </sheetViews>
  <sheetFormatPr defaultColWidth="9.07421875" defaultRowHeight="14.6" outlineLevelRow="2" x14ac:dyDescent="0.4"/>
  <cols>
    <col min="1" max="1" width="47.84375" style="1" customWidth="1"/>
    <col min="2" max="2" width="12.3828125" style="1" customWidth="1"/>
    <col min="3" max="3" width="12.84375" style="1" customWidth="1"/>
    <col min="4" max="4" width="11.69140625" style="1" customWidth="1"/>
    <col min="5" max="16384" width="9.07421875" style="1"/>
  </cols>
  <sheetData>
    <row r="1" spans="1:4" x14ac:dyDescent="0.4">
      <c r="B1" s="4" t="s">
        <v>268</v>
      </c>
      <c r="C1" s="4"/>
      <c r="D1" s="5"/>
    </row>
    <row r="2" spans="1:4" x14ac:dyDescent="0.4">
      <c r="B2" s="4" t="s">
        <v>270</v>
      </c>
      <c r="C2" s="4"/>
      <c r="D2" s="5"/>
    </row>
    <row r="3" spans="1:4" x14ac:dyDescent="0.4">
      <c r="B3" s="4" t="s">
        <v>269</v>
      </c>
      <c r="C3" s="4"/>
      <c r="D3" s="5"/>
    </row>
    <row r="4" spans="1:4" ht="39" customHeight="1" x14ac:dyDescent="0.4">
      <c r="B4" s="36" t="s">
        <v>304</v>
      </c>
      <c r="C4" s="36"/>
      <c r="D4" s="36"/>
    </row>
    <row r="5" spans="1:4" x14ac:dyDescent="0.4">
      <c r="B5" s="15" t="s">
        <v>327</v>
      </c>
      <c r="C5" s="4"/>
      <c r="D5" s="6"/>
    </row>
    <row r="7" spans="1:4" ht="27" customHeight="1" x14ac:dyDescent="0.4">
      <c r="A7" s="35" t="s">
        <v>305</v>
      </c>
      <c r="B7" s="35"/>
      <c r="C7" s="35"/>
      <c r="D7" s="35"/>
    </row>
    <row r="8" spans="1:4" x14ac:dyDescent="0.4">
      <c r="A8" s="35"/>
      <c r="B8" s="35"/>
      <c r="C8" s="35"/>
      <c r="D8" s="35"/>
    </row>
    <row r="9" spans="1:4" ht="9.75" customHeight="1" x14ac:dyDescent="0.4"/>
    <row r="10" spans="1:4" x14ac:dyDescent="0.4">
      <c r="D10" s="32" t="s">
        <v>137</v>
      </c>
    </row>
    <row r="11" spans="1:4" ht="26.25" customHeight="1" x14ac:dyDescent="0.4">
      <c r="A11" s="41" t="s">
        <v>0</v>
      </c>
      <c r="B11" s="45" t="s">
        <v>1</v>
      </c>
      <c r="C11" s="33" t="s">
        <v>271</v>
      </c>
      <c r="D11" s="43" t="s">
        <v>272</v>
      </c>
    </row>
    <row r="12" spans="1:4" x14ac:dyDescent="0.4">
      <c r="A12" s="42"/>
      <c r="B12" s="46"/>
      <c r="C12" s="34"/>
      <c r="D12" s="44"/>
    </row>
    <row r="13" spans="1:4" ht="15" x14ac:dyDescent="0.4">
      <c r="A13" s="7" t="s">
        <v>138</v>
      </c>
      <c r="B13" s="10" t="s">
        <v>2</v>
      </c>
      <c r="C13" s="21">
        <f>SUM(C14:C21)</f>
        <v>133371</v>
      </c>
      <c r="D13" s="21">
        <f>SUM(D14:D21)</f>
        <v>133229.1</v>
      </c>
    </row>
    <row r="14" spans="1:4" ht="25.75" outlineLevel="2" x14ac:dyDescent="0.4">
      <c r="A14" s="9" t="s">
        <v>139</v>
      </c>
      <c r="B14" s="8" t="s">
        <v>3</v>
      </c>
      <c r="C14" s="22">
        <v>1226.5999999999999</v>
      </c>
      <c r="D14" s="22">
        <v>1226.5</v>
      </c>
    </row>
    <row r="15" spans="1:4" ht="38.6" outlineLevel="2" x14ac:dyDescent="0.4">
      <c r="A15" s="9" t="s">
        <v>140</v>
      </c>
      <c r="B15" s="8" t="s">
        <v>4</v>
      </c>
      <c r="C15" s="22">
        <v>24735.4</v>
      </c>
      <c r="D15" s="22">
        <v>24735.4</v>
      </c>
    </row>
    <row r="16" spans="1:4" ht="25.75" outlineLevel="2" x14ac:dyDescent="0.4">
      <c r="A16" s="9" t="s">
        <v>141</v>
      </c>
      <c r="B16" s="8" t="s">
        <v>5</v>
      </c>
      <c r="C16" s="22">
        <v>20367</v>
      </c>
      <c r="D16" s="22">
        <v>20348.8</v>
      </c>
    </row>
    <row r="17" spans="1:4" ht="25.75" outlineLevel="2" x14ac:dyDescent="0.4">
      <c r="A17" s="9" t="s">
        <v>142</v>
      </c>
      <c r="B17" s="8" t="s">
        <v>6</v>
      </c>
      <c r="C17" s="22">
        <v>6477.1</v>
      </c>
      <c r="D17" s="22">
        <v>6473.1</v>
      </c>
    </row>
    <row r="18" spans="1:4" ht="25.75" outlineLevel="2" x14ac:dyDescent="0.4">
      <c r="A18" s="9" t="s">
        <v>143</v>
      </c>
      <c r="B18" s="8" t="s">
        <v>7</v>
      </c>
      <c r="C18" s="22">
        <v>1087.2</v>
      </c>
      <c r="D18" s="22">
        <v>1087.0999999999999</v>
      </c>
    </row>
    <row r="19" spans="1:4" ht="38.6" outlineLevel="2" x14ac:dyDescent="0.4">
      <c r="A19" s="9" t="s">
        <v>144</v>
      </c>
      <c r="B19" s="8" t="s">
        <v>8</v>
      </c>
      <c r="C19" s="22">
        <v>74108.2</v>
      </c>
      <c r="D19" s="22">
        <v>73988.7</v>
      </c>
    </row>
    <row r="20" spans="1:4" ht="38.6" outlineLevel="2" x14ac:dyDescent="0.4">
      <c r="A20" s="9" t="s">
        <v>145</v>
      </c>
      <c r="B20" s="8" t="s">
        <v>9</v>
      </c>
      <c r="C20" s="22">
        <v>5169.5</v>
      </c>
      <c r="D20" s="22">
        <v>5169.5</v>
      </c>
    </row>
    <row r="21" spans="1:4" ht="51.45" outlineLevel="2" x14ac:dyDescent="0.4">
      <c r="A21" s="9" t="s">
        <v>291</v>
      </c>
      <c r="B21" s="12" t="s">
        <v>290</v>
      </c>
      <c r="C21" s="22">
        <v>200</v>
      </c>
      <c r="D21" s="22">
        <v>200</v>
      </c>
    </row>
    <row r="22" spans="1:4" ht="24.9" x14ac:dyDescent="0.4">
      <c r="A22" s="7" t="s">
        <v>146</v>
      </c>
      <c r="B22" s="10" t="s">
        <v>10</v>
      </c>
      <c r="C22" s="23">
        <f>C23+C24+C27+C34+C38+C42</f>
        <v>2079714.5</v>
      </c>
      <c r="D22" s="21">
        <f>D23+D24+D27+D34+D38+D42</f>
        <v>2017477.2</v>
      </c>
    </row>
    <row r="23" spans="1:4" ht="55.3" customHeight="1" outlineLevel="2" x14ac:dyDescent="0.4">
      <c r="A23" s="9" t="s">
        <v>267</v>
      </c>
      <c r="B23" s="8" t="s">
        <v>11</v>
      </c>
      <c r="C23" s="22">
        <v>78154.899999999994</v>
      </c>
      <c r="D23" s="22">
        <v>77708.399999999994</v>
      </c>
    </row>
    <row r="24" spans="1:4" ht="25.75" outlineLevel="1" x14ac:dyDescent="0.4">
      <c r="A24" s="9" t="s">
        <v>147</v>
      </c>
      <c r="B24" s="8" t="s">
        <v>12</v>
      </c>
      <c r="C24" s="22">
        <f>SUM(C25:C26)</f>
        <v>699475.5</v>
      </c>
      <c r="D24" s="22">
        <f>SUM(D25:D26)</f>
        <v>699471.5</v>
      </c>
    </row>
    <row r="25" spans="1:4" ht="15.45" outlineLevel="2" x14ac:dyDescent="0.4">
      <c r="A25" s="9" t="s">
        <v>148</v>
      </c>
      <c r="B25" s="8" t="s">
        <v>13</v>
      </c>
      <c r="C25" s="22">
        <v>699472.7</v>
      </c>
      <c r="D25" s="22">
        <v>699468.7</v>
      </c>
    </row>
    <row r="26" spans="1:4" ht="25.75" outlineLevel="2" x14ac:dyDescent="0.4">
      <c r="A26" s="16" t="s">
        <v>149</v>
      </c>
      <c r="B26" s="8" t="s">
        <v>14</v>
      </c>
      <c r="C26" s="22">
        <v>2.8</v>
      </c>
      <c r="D26" s="22">
        <v>2.8</v>
      </c>
    </row>
    <row r="27" spans="1:4" ht="25.75" outlineLevel="1" x14ac:dyDescent="0.4">
      <c r="A27" s="9" t="s">
        <v>150</v>
      </c>
      <c r="B27" s="8" t="s">
        <v>15</v>
      </c>
      <c r="C27" s="24">
        <f>SUM(C28:C33)</f>
        <v>893558.6</v>
      </c>
      <c r="D27" s="24">
        <f>SUM(D28:D33)</f>
        <v>865308.9</v>
      </c>
    </row>
    <row r="28" spans="1:4" ht="25.75" outlineLevel="2" x14ac:dyDescent="0.4">
      <c r="A28" s="9" t="s">
        <v>151</v>
      </c>
      <c r="B28" s="8" t="s">
        <v>16</v>
      </c>
      <c r="C28" s="22">
        <v>3109.7</v>
      </c>
      <c r="D28" s="22">
        <v>3109.7</v>
      </c>
    </row>
    <row r="29" spans="1:4" ht="15.45" outlineLevel="2" x14ac:dyDescent="0.4">
      <c r="A29" s="9" t="s">
        <v>152</v>
      </c>
      <c r="B29" s="8" t="s">
        <v>17</v>
      </c>
      <c r="C29" s="22">
        <v>846631.1</v>
      </c>
      <c r="D29" s="22">
        <v>821919.2</v>
      </c>
    </row>
    <row r="30" spans="1:4" ht="15.45" outlineLevel="2" x14ac:dyDescent="0.4">
      <c r="A30" s="9" t="s">
        <v>153</v>
      </c>
      <c r="B30" s="8" t="s">
        <v>18</v>
      </c>
      <c r="C30" s="22">
        <v>2605.5</v>
      </c>
      <c r="D30" s="22">
        <v>2601.9</v>
      </c>
    </row>
    <row r="31" spans="1:4" ht="25.75" outlineLevel="2" x14ac:dyDescent="0.4">
      <c r="A31" s="9" t="s">
        <v>154</v>
      </c>
      <c r="B31" s="8" t="s">
        <v>19</v>
      </c>
      <c r="C31" s="22">
        <v>39177.1</v>
      </c>
      <c r="D31" s="22">
        <v>35642.9</v>
      </c>
    </row>
    <row r="32" spans="1:4" ht="15.45" outlineLevel="2" x14ac:dyDescent="0.4">
      <c r="A32" s="9" t="s">
        <v>158</v>
      </c>
      <c r="B32" s="8" t="s">
        <v>306</v>
      </c>
      <c r="C32" s="22">
        <v>838.4</v>
      </c>
      <c r="D32" s="22">
        <v>838.4</v>
      </c>
    </row>
    <row r="33" spans="1:4" ht="25.75" outlineLevel="2" x14ac:dyDescent="0.4">
      <c r="A33" s="9" t="s">
        <v>308</v>
      </c>
      <c r="B33" s="8" t="s">
        <v>307</v>
      </c>
      <c r="C33" s="22">
        <v>1196.8</v>
      </c>
      <c r="D33" s="22">
        <v>1196.8</v>
      </c>
    </row>
    <row r="34" spans="1:4" ht="25.75" outlineLevel="1" x14ac:dyDescent="0.4">
      <c r="A34" s="9" t="s">
        <v>155</v>
      </c>
      <c r="B34" s="8" t="s">
        <v>20</v>
      </c>
      <c r="C34" s="24">
        <f>SUM(C35:C37)</f>
        <v>190518.2</v>
      </c>
      <c r="D34" s="24">
        <f>SUM(D35:D37)</f>
        <v>188309</v>
      </c>
    </row>
    <row r="35" spans="1:4" ht="15.45" outlineLevel="2" x14ac:dyDescent="0.4">
      <c r="A35" s="9" t="s">
        <v>156</v>
      </c>
      <c r="B35" s="8" t="s">
        <v>21</v>
      </c>
      <c r="C35" s="22">
        <v>54848.800000000003</v>
      </c>
      <c r="D35" s="22">
        <v>54843.6</v>
      </c>
    </row>
    <row r="36" spans="1:4" ht="15.45" outlineLevel="2" x14ac:dyDescent="0.4">
      <c r="A36" s="9" t="s">
        <v>157</v>
      </c>
      <c r="B36" s="8" t="s">
        <v>22</v>
      </c>
      <c r="C36" s="22">
        <v>135669.4</v>
      </c>
      <c r="D36" s="22">
        <v>133465.4</v>
      </c>
    </row>
    <row r="37" spans="1:4" ht="15.45" hidden="1" outlineLevel="2" x14ac:dyDescent="0.4">
      <c r="A37" s="11" t="s">
        <v>158</v>
      </c>
      <c r="B37" s="17" t="s">
        <v>23</v>
      </c>
      <c r="C37" s="22"/>
      <c r="D37" s="22"/>
    </row>
    <row r="38" spans="1:4" ht="15.45" outlineLevel="1" collapsed="1" x14ac:dyDescent="0.4">
      <c r="A38" s="9" t="s">
        <v>159</v>
      </c>
      <c r="B38" s="8" t="s">
        <v>24</v>
      </c>
      <c r="C38" s="24">
        <f>SUM(C39:C41)</f>
        <v>3217.4</v>
      </c>
      <c r="D38" s="24">
        <f>SUM(D39:D41)</f>
        <v>3174.9</v>
      </c>
    </row>
    <row r="39" spans="1:4" ht="15.45" outlineLevel="2" x14ac:dyDescent="0.4">
      <c r="A39" s="9" t="s">
        <v>160</v>
      </c>
      <c r="B39" s="8" t="s">
        <v>25</v>
      </c>
      <c r="C39" s="22">
        <v>2189.6</v>
      </c>
      <c r="D39" s="22">
        <v>2147.1999999999998</v>
      </c>
    </row>
    <row r="40" spans="1:4" ht="38.6" outlineLevel="2" x14ac:dyDescent="0.4">
      <c r="A40" s="9" t="s">
        <v>161</v>
      </c>
      <c r="B40" s="8" t="s">
        <v>26</v>
      </c>
      <c r="C40" s="22">
        <v>270</v>
      </c>
      <c r="D40" s="22">
        <v>270</v>
      </c>
    </row>
    <row r="41" spans="1:4" ht="25.75" outlineLevel="2" x14ac:dyDescent="0.4">
      <c r="A41" s="9" t="s">
        <v>162</v>
      </c>
      <c r="B41" s="8" t="s">
        <v>27</v>
      </c>
      <c r="C41" s="22">
        <v>757.8</v>
      </c>
      <c r="D41" s="22">
        <v>757.73</v>
      </c>
    </row>
    <row r="42" spans="1:4" ht="25.75" outlineLevel="1" x14ac:dyDescent="0.4">
      <c r="A42" s="9" t="s">
        <v>163</v>
      </c>
      <c r="B42" s="8" t="s">
        <v>28</v>
      </c>
      <c r="C42" s="24">
        <f>SUM(C43:C47)</f>
        <v>214789.9</v>
      </c>
      <c r="D42" s="24">
        <f>SUM(D43:D47)</f>
        <v>183504.5</v>
      </c>
    </row>
    <row r="43" spans="1:4" ht="15.45" hidden="1" outlineLevel="1" x14ac:dyDescent="0.4">
      <c r="A43" s="9" t="s">
        <v>273</v>
      </c>
      <c r="B43" s="12" t="s">
        <v>274</v>
      </c>
      <c r="C43" s="22"/>
      <c r="D43" s="22"/>
    </row>
    <row r="44" spans="1:4" ht="25.75" outlineLevel="2" x14ac:dyDescent="0.4">
      <c r="A44" s="9" t="s">
        <v>164</v>
      </c>
      <c r="B44" s="8" t="s">
        <v>29</v>
      </c>
      <c r="C44" s="22">
        <v>51007.6</v>
      </c>
      <c r="D44" s="22">
        <v>45381.3</v>
      </c>
    </row>
    <row r="45" spans="1:4" ht="25.75" outlineLevel="2" x14ac:dyDescent="0.4">
      <c r="A45" s="9" t="s">
        <v>165</v>
      </c>
      <c r="B45" s="8" t="s">
        <v>30</v>
      </c>
      <c r="C45" s="22">
        <v>155846.20000000001</v>
      </c>
      <c r="D45" s="22">
        <v>130187.3</v>
      </c>
    </row>
    <row r="46" spans="1:4" s="29" customFormat="1" ht="25.75" outlineLevel="2" x14ac:dyDescent="0.4">
      <c r="A46" s="16" t="s">
        <v>166</v>
      </c>
      <c r="B46" s="28" t="s">
        <v>31</v>
      </c>
      <c r="C46" s="26">
        <v>773.4</v>
      </c>
      <c r="D46" s="26">
        <v>773.3</v>
      </c>
    </row>
    <row r="47" spans="1:4" s="29" customFormat="1" ht="25.75" outlineLevel="2" x14ac:dyDescent="0.4">
      <c r="A47" s="16" t="s">
        <v>310</v>
      </c>
      <c r="B47" s="28" t="s">
        <v>309</v>
      </c>
      <c r="C47" s="26">
        <v>7162.7</v>
      </c>
      <c r="D47" s="26">
        <v>7162.6</v>
      </c>
    </row>
    <row r="48" spans="1:4" ht="49.75" x14ac:dyDescent="0.4">
      <c r="A48" s="7" t="s">
        <v>167</v>
      </c>
      <c r="B48" s="10" t="s">
        <v>32</v>
      </c>
      <c r="C48" s="23">
        <f>C49+C54</f>
        <v>302265.40000000002</v>
      </c>
      <c r="D48" s="23">
        <f>D49+D54</f>
        <v>302265.09999999998</v>
      </c>
    </row>
    <row r="49" spans="1:4" ht="38.6" outlineLevel="1" x14ac:dyDescent="0.4">
      <c r="A49" s="9" t="s">
        <v>168</v>
      </c>
      <c r="B49" s="8" t="s">
        <v>33</v>
      </c>
      <c r="C49" s="24">
        <f>SUM(C50:C53)</f>
        <v>302265.40000000002</v>
      </c>
      <c r="D49" s="24">
        <f>SUM(D50:D53)</f>
        <v>302265.09999999998</v>
      </c>
    </row>
    <row r="50" spans="1:4" ht="51.45" outlineLevel="2" x14ac:dyDescent="0.4">
      <c r="A50" s="9" t="s">
        <v>169</v>
      </c>
      <c r="B50" s="8" t="s">
        <v>34</v>
      </c>
      <c r="C50" s="22">
        <v>117696.6</v>
      </c>
      <c r="D50" s="22">
        <v>117696.5</v>
      </c>
    </row>
    <row r="51" spans="1:4" ht="51.45" outlineLevel="2" x14ac:dyDescent="0.4">
      <c r="A51" s="9" t="s">
        <v>170</v>
      </c>
      <c r="B51" s="8" t="s">
        <v>35</v>
      </c>
      <c r="C51" s="22">
        <v>174657.1</v>
      </c>
      <c r="D51" s="22">
        <v>174656.9</v>
      </c>
    </row>
    <row r="52" spans="1:4" ht="25.75" hidden="1" outlineLevel="2" x14ac:dyDescent="0.4">
      <c r="A52" s="11" t="s">
        <v>171</v>
      </c>
      <c r="B52" s="8" t="s">
        <v>36</v>
      </c>
      <c r="C52" s="22">
        <v>0</v>
      </c>
      <c r="D52" s="22">
        <v>0</v>
      </c>
    </row>
    <row r="53" spans="1:4" ht="25.75" outlineLevel="2" x14ac:dyDescent="0.4">
      <c r="A53" s="9" t="s">
        <v>172</v>
      </c>
      <c r="B53" s="8" t="s">
        <v>37</v>
      </c>
      <c r="C53" s="22">
        <v>9911.7000000000007</v>
      </c>
      <c r="D53" s="22">
        <v>9911.7000000000007</v>
      </c>
    </row>
    <row r="54" spans="1:4" ht="25.75" hidden="1" outlineLevel="1" x14ac:dyDescent="0.4">
      <c r="A54" s="9" t="s">
        <v>173</v>
      </c>
      <c r="B54" s="8" t="s">
        <v>38</v>
      </c>
      <c r="C54" s="24">
        <f>SUM(C55:C55)</f>
        <v>0</v>
      </c>
      <c r="D54" s="24">
        <f>SUM(D55:D55)</f>
        <v>0</v>
      </c>
    </row>
    <row r="55" spans="1:4" ht="38.6" hidden="1" outlineLevel="2" x14ac:dyDescent="0.4">
      <c r="A55" s="9" t="s">
        <v>174</v>
      </c>
      <c r="B55" s="8" t="s">
        <v>39</v>
      </c>
      <c r="C55" s="24">
        <v>0</v>
      </c>
      <c r="D55" s="24">
        <v>0</v>
      </c>
    </row>
    <row r="56" spans="1:4" ht="37.299999999999997" collapsed="1" x14ac:dyDescent="0.4">
      <c r="A56" s="7" t="s">
        <v>175</v>
      </c>
      <c r="B56" s="10" t="s">
        <v>40</v>
      </c>
      <c r="C56" s="23">
        <f>SUM(C57:C59)</f>
        <v>213.3</v>
      </c>
      <c r="D56" s="23">
        <f>SUM(D57:D59)</f>
        <v>213.3</v>
      </c>
    </row>
    <row r="57" spans="1:4" ht="38.6" outlineLevel="2" x14ac:dyDescent="0.4">
      <c r="A57" s="9" t="s">
        <v>176</v>
      </c>
      <c r="B57" s="8" t="s">
        <v>41</v>
      </c>
      <c r="C57" s="22">
        <v>108.3</v>
      </c>
      <c r="D57" s="22">
        <v>108.27</v>
      </c>
    </row>
    <row r="58" spans="1:4" ht="51.45" outlineLevel="2" x14ac:dyDescent="0.4">
      <c r="A58" s="9" t="s">
        <v>177</v>
      </c>
      <c r="B58" s="8" t="s">
        <v>42</v>
      </c>
      <c r="C58" s="22">
        <v>105</v>
      </c>
      <c r="D58" s="22">
        <v>105</v>
      </c>
    </row>
    <row r="59" spans="1:4" ht="38.6" hidden="1" outlineLevel="2" x14ac:dyDescent="0.4">
      <c r="A59" s="11" t="s">
        <v>178</v>
      </c>
      <c r="B59" s="8" t="s">
        <v>43</v>
      </c>
      <c r="C59" s="22"/>
      <c r="D59" s="22"/>
    </row>
    <row r="60" spans="1:4" ht="26.25" customHeight="1" collapsed="1" x14ac:dyDescent="0.4">
      <c r="A60" s="7" t="s">
        <v>179</v>
      </c>
      <c r="B60" s="10" t="s">
        <v>44</v>
      </c>
      <c r="C60" s="23">
        <f>C61+C62+C63+C64+C65+C69+C74</f>
        <v>1432569.8</v>
      </c>
      <c r="D60" s="21">
        <f>D61+D62+D63+D64+D65+D69+D74</f>
        <v>1263589.2</v>
      </c>
    </row>
    <row r="61" spans="1:4" ht="38.6" outlineLevel="2" x14ac:dyDescent="0.4">
      <c r="A61" s="9" t="s">
        <v>180</v>
      </c>
      <c r="B61" s="8" t="s">
        <v>45</v>
      </c>
      <c r="C61" s="22">
        <v>20238.599999999999</v>
      </c>
      <c r="D61" s="22">
        <v>13068.8</v>
      </c>
    </row>
    <row r="62" spans="1:4" ht="25.75" hidden="1" outlineLevel="2" x14ac:dyDescent="0.4">
      <c r="A62" s="16" t="s">
        <v>181</v>
      </c>
      <c r="B62" s="8" t="s">
        <v>46</v>
      </c>
      <c r="C62" s="24">
        <v>0</v>
      </c>
      <c r="D62" s="24">
        <v>0</v>
      </c>
    </row>
    <row r="63" spans="1:4" ht="38.6" outlineLevel="2" x14ac:dyDescent="0.4">
      <c r="A63" s="9" t="s">
        <v>182</v>
      </c>
      <c r="B63" s="8" t="s">
        <v>47</v>
      </c>
      <c r="C63" s="22">
        <v>39912.300000000003</v>
      </c>
      <c r="D63" s="22">
        <v>39754.199999999997</v>
      </c>
    </row>
    <row r="64" spans="1:4" ht="25.75" hidden="1" outlineLevel="2" x14ac:dyDescent="0.4">
      <c r="A64" s="11" t="s">
        <v>183</v>
      </c>
      <c r="B64" s="8" t="s">
        <v>48</v>
      </c>
      <c r="C64" s="22">
        <v>0</v>
      </c>
      <c r="D64" s="22">
        <v>0</v>
      </c>
    </row>
    <row r="65" spans="1:4" ht="15.45" outlineLevel="1" collapsed="1" x14ac:dyDescent="0.4">
      <c r="A65" s="9" t="s">
        <v>184</v>
      </c>
      <c r="B65" s="8" t="s">
        <v>49</v>
      </c>
      <c r="C65" s="24">
        <f>SUM(C66:C68)</f>
        <v>350.3</v>
      </c>
      <c r="D65" s="24">
        <f>SUM(D66:D68)</f>
        <v>350.2</v>
      </c>
    </row>
    <row r="66" spans="1:4" ht="15.45" outlineLevel="2" x14ac:dyDescent="0.4">
      <c r="A66" s="9" t="s">
        <v>185</v>
      </c>
      <c r="B66" s="8" t="s">
        <v>50</v>
      </c>
      <c r="C66" s="22">
        <v>350.3</v>
      </c>
      <c r="D66" s="22">
        <v>350.2</v>
      </c>
    </row>
    <row r="67" spans="1:4" ht="25.75" hidden="1" outlineLevel="2" x14ac:dyDescent="0.4">
      <c r="A67" s="11" t="s">
        <v>186</v>
      </c>
      <c r="B67" s="8" t="s">
        <v>51</v>
      </c>
      <c r="C67" s="22">
        <v>0</v>
      </c>
      <c r="D67" s="22">
        <v>0</v>
      </c>
    </row>
    <row r="68" spans="1:4" ht="25.75" hidden="1" outlineLevel="2" x14ac:dyDescent="0.4">
      <c r="A68" s="9" t="s">
        <v>292</v>
      </c>
      <c r="B68" s="8" t="s">
        <v>275</v>
      </c>
      <c r="C68" s="22">
        <v>0</v>
      </c>
      <c r="D68" s="22">
        <v>0</v>
      </c>
    </row>
    <row r="69" spans="1:4" ht="25.75" outlineLevel="1" collapsed="1" x14ac:dyDescent="0.4">
      <c r="A69" s="9" t="s">
        <v>187</v>
      </c>
      <c r="B69" s="8" t="s">
        <v>52</v>
      </c>
      <c r="C69" s="24">
        <f>SUM(C70:C73)</f>
        <v>23656.2</v>
      </c>
      <c r="D69" s="24">
        <f>SUM(D70:D73)</f>
        <v>23656.2</v>
      </c>
    </row>
    <row r="70" spans="1:4" ht="38.6" hidden="1" outlineLevel="2" x14ac:dyDescent="0.4">
      <c r="A70" s="11" t="s">
        <v>188</v>
      </c>
      <c r="B70" s="8" t="s">
        <v>53</v>
      </c>
      <c r="C70" s="24"/>
      <c r="D70" s="24"/>
    </row>
    <row r="71" spans="1:4" ht="25.75" outlineLevel="2" x14ac:dyDescent="0.4">
      <c r="A71" s="16" t="s">
        <v>189</v>
      </c>
      <c r="B71" s="8" t="s">
        <v>54</v>
      </c>
      <c r="C71" s="24">
        <v>175</v>
      </c>
      <c r="D71" s="24">
        <v>175</v>
      </c>
    </row>
    <row r="72" spans="1:4" ht="25.75" outlineLevel="2" x14ac:dyDescent="0.4">
      <c r="A72" s="9" t="s">
        <v>190</v>
      </c>
      <c r="B72" s="8" t="s">
        <v>55</v>
      </c>
      <c r="C72" s="22">
        <v>23481.200000000001</v>
      </c>
      <c r="D72" s="22">
        <v>23481.200000000001</v>
      </c>
    </row>
    <row r="73" spans="1:4" ht="39.75" hidden="1" customHeight="1" outlineLevel="2" x14ac:dyDescent="0.4">
      <c r="A73" s="11" t="s">
        <v>276</v>
      </c>
      <c r="B73" s="8" t="s">
        <v>277</v>
      </c>
      <c r="C73" s="22"/>
      <c r="D73" s="22"/>
    </row>
    <row r="74" spans="1:4" ht="38.6" outlineLevel="2" x14ac:dyDescent="0.4">
      <c r="A74" s="9" t="s">
        <v>281</v>
      </c>
      <c r="B74" s="12" t="s">
        <v>280</v>
      </c>
      <c r="C74" s="22">
        <f>C75</f>
        <v>1348412.4</v>
      </c>
      <c r="D74" s="22">
        <f>D75</f>
        <v>1186759.8</v>
      </c>
    </row>
    <row r="75" spans="1:4" ht="38.6" outlineLevel="2" x14ac:dyDescent="0.4">
      <c r="A75" s="9" t="s">
        <v>278</v>
      </c>
      <c r="B75" s="12" t="s">
        <v>279</v>
      </c>
      <c r="C75" s="22">
        <v>1348412.4</v>
      </c>
      <c r="D75" s="22">
        <v>1186759.8</v>
      </c>
    </row>
    <row r="76" spans="1:4" ht="37.299999999999997" x14ac:dyDescent="0.4">
      <c r="A76" s="7" t="s">
        <v>191</v>
      </c>
      <c r="B76" s="10" t="s">
        <v>56</v>
      </c>
      <c r="C76" s="23">
        <f>C77+C78+C79+C80+C81+C82+C83+C84+C85+C86+C87+C88+C89+C92</f>
        <v>222723.20000000001</v>
      </c>
      <c r="D76" s="23">
        <f>D77+D78+D79+D80+D81+D82+D83+D84+D85+D86+D87+D88+D89+D92</f>
        <v>211600.7</v>
      </c>
    </row>
    <row r="77" spans="1:4" ht="25.75" outlineLevel="2" x14ac:dyDescent="0.4">
      <c r="A77" s="9" t="s">
        <v>192</v>
      </c>
      <c r="B77" s="8" t="s">
        <v>57</v>
      </c>
      <c r="C77" s="22">
        <v>30</v>
      </c>
      <c r="D77" s="22">
        <v>30</v>
      </c>
    </row>
    <row r="78" spans="1:4" ht="25.75" outlineLevel="2" x14ac:dyDescent="0.4">
      <c r="A78" s="9" t="s">
        <v>193</v>
      </c>
      <c r="B78" s="8" t="s">
        <v>58</v>
      </c>
      <c r="C78" s="22">
        <v>23464.400000000001</v>
      </c>
      <c r="D78" s="22">
        <v>23464</v>
      </c>
    </row>
    <row r="79" spans="1:4" ht="25.75" outlineLevel="2" x14ac:dyDescent="0.4">
      <c r="A79" s="9" t="s">
        <v>194</v>
      </c>
      <c r="B79" s="8" t="s">
        <v>59</v>
      </c>
      <c r="C79" s="22">
        <v>89887.2</v>
      </c>
      <c r="D79" s="22">
        <v>84604.6</v>
      </c>
    </row>
    <row r="80" spans="1:4" ht="25.75" outlineLevel="2" x14ac:dyDescent="0.4">
      <c r="A80" s="9" t="s">
        <v>195</v>
      </c>
      <c r="B80" s="8" t="s">
        <v>60</v>
      </c>
      <c r="C80" s="22">
        <v>19318.7</v>
      </c>
      <c r="D80" s="22">
        <v>19318.7</v>
      </c>
    </row>
    <row r="81" spans="1:4" ht="15.45" outlineLevel="2" x14ac:dyDescent="0.4">
      <c r="A81" s="9" t="s">
        <v>196</v>
      </c>
      <c r="B81" s="8" t="s">
        <v>61</v>
      </c>
      <c r="C81" s="22">
        <v>11502.4</v>
      </c>
      <c r="D81" s="22">
        <v>5663.5</v>
      </c>
    </row>
    <row r="82" spans="1:4" ht="15.45" outlineLevel="2" x14ac:dyDescent="0.4">
      <c r="A82" s="9" t="s">
        <v>197</v>
      </c>
      <c r="B82" s="8" t="s">
        <v>62</v>
      </c>
      <c r="C82" s="22">
        <v>1702.6</v>
      </c>
      <c r="D82" s="22">
        <v>1702.6</v>
      </c>
    </row>
    <row r="83" spans="1:4" ht="51.45" hidden="1" outlineLevel="2" x14ac:dyDescent="0.4">
      <c r="A83" s="11" t="s">
        <v>198</v>
      </c>
      <c r="B83" s="8" t="s">
        <v>63</v>
      </c>
      <c r="C83" s="24">
        <v>0</v>
      </c>
      <c r="D83" s="24">
        <v>0</v>
      </c>
    </row>
    <row r="84" spans="1:4" ht="15.45" outlineLevel="2" x14ac:dyDescent="0.4">
      <c r="A84" s="9" t="s">
        <v>199</v>
      </c>
      <c r="B84" s="8" t="s">
        <v>64</v>
      </c>
      <c r="C84" s="22">
        <v>2946.2</v>
      </c>
      <c r="D84" s="22">
        <v>2946.2</v>
      </c>
    </row>
    <row r="85" spans="1:4" ht="25.75" outlineLevel="2" x14ac:dyDescent="0.4">
      <c r="A85" s="9" t="s">
        <v>200</v>
      </c>
      <c r="B85" s="8" t="s">
        <v>65</v>
      </c>
      <c r="C85" s="22">
        <v>26666.2</v>
      </c>
      <c r="D85" s="22">
        <v>26666.1</v>
      </c>
    </row>
    <row r="86" spans="1:4" ht="25.75" hidden="1" outlineLevel="2" x14ac:dyDescent="0.4">
      <c r="A86" s="9" t="s">
        <v>201</v>
      </c>
      <c r="B86" s="8" t="s">
        <v>66</v>
      </c>
      <c r="C86" s="22">
        <v>0</v>
      </c>
      <c r="D86" s="22">
        <v>0</v>
      </c>
    </row>
    <row r="87" spans="1:4" ht="25.75" outlineLevel="2" x14ac:dyDescent="0.4">
      <c r="A87" s="9" t="s">
        <v>202</v>
      </c>
      <c r="B87" s="8" t="s">
        <v>67</v>
      </c>
      <c r="C87" s="22">
        <v>2771</v>
      </c>
      <c r="D87" s="22">
        <v>2770.9</v>
      </c>
    </row>
    <row r="88" spans="1:4" ht="25.75" outlineLevel="2" x14ac:dyDescent="0.4">
      <c r="A88" s="9" t="s">
        <v>312</v>
      </c>
      <c r="B88" s="8" t="s">
        <v>311</v>
      </c>
      <c r="C88" s="22">
        <v>5561.5</v>
      </c>
      <c r="D88" s="22">
        <v>5561.4</v>
      </c>
    </row>
    <row r="89" spans="1:4" ht="15.45" outlineLevel="1" x14ac:dyDescent="0.4">
      <c r="A89" s="9" t="s">
        <v>203</v>
      </c>
      <c r="B89" s="8" t="s">
        <v>68</v>
      </c>
      <c r="C89" s="24">
        <f>SUM(C90:C91)</f>
        <v>18324.5</v>
      </c>
      <c r="D89" s="24">
        <f>SUM(D90:D91)</f>
        <v>18324.400000000001</v>
      </c>
    </row>
    <row r="90" spans="1:4" ht="15.45" outlineLevel="2" x14ac:dyDescent="0.4">
      <c r="A90" s="9" t="s">
        <v>203</v>
      </c>
      <c r="B90" s="8" t="s">
        <v>69</v>
      </c>
      <c r="C90" s="22">
        <v>324.39999999999998</v>
      </c>
      <c r="D90" s="22">
        <v>324.39999999999998</v>
      </c>
    </row>
    <row r="91" spans="1:4" ht="25.75" outlineLevel="2" x14ac:dyDescent="0.4">
      <c r="A91" s="9" t="s">
        <v>314</v>
      </c>
      <c r="B91" s="8" t="s">
        <v>313</v>
      </c>
      <c r="C91" s="22">
        <v>18000.099999999999</v>
      </c>
      <c r="D91" s="22">
        <v>18000</v>
      </c>
    </row>
    <row r="92" spans="1:4" ht="25.75" outlineLevel="1" x14ac:dyDescent="0.4">
      <c r="A92" s="9" t="s">
        <v>204</v>
      </c>
      <c r="B92" s="8" t="s">
        <v>70</v>
      </c>
      <c r="C92" s="24">
        <f>SUM(C93:C94)</f>
        <v>20548.5</v>
      </c>
      <c r="D92" s="24">
        <f>SUM(D93:D94)</f>
        <v>20548.3</v>
      </c>
    </row>
    <row r="93" spans="1:4" ht="25.75" outlineLevel="2" x14ac:dyDescent="0.4">
      <c r="A93" s="9" t="s">
        <v>205</v>
      </c>
      <c r="B93" s="8" t="s">
        <v>71</v>
      </c>
      <c r="C93" s="22">
        <v>17407.599999999999</v>
      </c>
      <c r="D93" s="22">
        <v>17407.5</v>
      </c>
    </row>
    <row r="94" spans="1:4" ht="25.75" outlineLevel="2" x14ac:dyDescent="0.4">
      <c r="A94" s="9" t="s">
        <v>206</v>
      </c>
      <c r="B94" s="8" t="s">
        <v>72</v>
      </c>
      <c r="C94" s="22">
        <v>3140.9</v>
      </c>
      <c r="D94" s="22">
        <v>3140.8</v>
      </c>
    </row>
    <row r="95" spans="1:4" ht="24.9" x14ac:dyDescent="0.4">
      <c r="A95" s="7" t="s">
        <v>207</v>
      </c>
      <c r="B95" s="10" t="s">
        <v>73</v>
      </c>
      <c r="C95" s="23">
        <f>SUM(C96)</f>
        <v>13339.6</v>
      </c>
      <c r="D95" s="23">
        <f>SUM(D96)</f>
        <v>13339.6</v>
      </c>
    </row>
    <row r="96" spans="1:4" ht="25.75" outlineLevel="2" x14ac:dyDescent="0.4">
      <c r="A96" s="9" t="s">
        <v>208</v>
      </c>
      <c r="B96" s="8" t="s">
        <v>74</v>
      </c>
      <c r="C96" s="24">
        <v>13339.6</v>
      </c>
      <c r="D96" s="24">
        <v>13339.6</v>
      </c>
    </row>
    <row r="97" spans="1:4" ht="37.299999999999997" x14ac:dyDescent="0.4">
      <c r="A97" s="7" t="s">
        <v>209</v>
      </c>
      <c r="B97" s="10" t="s">
        <v>75</v>
      </c>
      <c r="C97" s="23">
        <f>SUM(C98:C102)</f>
        <v>75555</v>
      </c>
      <c r="D97" s="23">
        <f>SUM(D98:D102)</f>
        <v>75554.600000000006</v>
      </c>
    </row>
    <row r="98" spans="1:4" ht="38.6" outlineLevel="2" x14ac:dyDescent="0.4">
      <c r="A98" s="9" t="s">
        <v>210</v>
      </c>
      <c r="B98" s="8" t="s">
        <v>76</v>
      </c>
      <c r="C98" s="22">
        <v>4946.1000000000004</v>
      </c>
      <c r="D98" s="22">
        <v>4946</v>
      </c>
    </row>
    <row r="99" spans="1:4" ht="38.6" outlineLevel="2" x14ac:dyDescent="0.4">
      <c r="A99" s="9" t="s">
        <v>211</v>
      </c>
      <c r="B99" s="8" t="s">
        <v>77</v>
      </c>
      <c r="C99" s="22">
        <v>3926.5</v>
      </c>
      <c r="D99" s="22">
        <v>3926.5</v>
      </c>
    </row>
    <row r="100" spans="1:4" ht="25.75" outlineLevel="2" x14ac:dyDescent="0.4">
      <c r="A100" s="9" t="s">
        <v>212</v>
      </c>
      <c r="B100" s="8" t="s">
        <v>78</v>
      </c>
      <c r="C100" s="22">
        <v>63522.2</v>
      </c>
      <c r="D100" s="22">
        <v>63522</v>
      </c>
    </row>
    <row r="101" spans="1:4" ht="38.6" outlineLevel="2" x14ac:dyDescent="0.4">
      <c r="A101" s="9" t="s">
        <v>213</v>
      </c>
      <c r="B101" s="8" t="s">
        <v>79</v>
      </c>
      <c r="C101" s="22">
        <v>0</v>
      </c>
      <c r="D101" s="22">
        <v>0</v>
      </c>
    </row>
    <row r="102" spans="1:4" ht="25.75" outlineLevel="2" x14ac:dyDescent="0.4">
      <c r="A102" s="9" t="s">
        <v>214</v>
      </c>
      <c r="B102" s="8" t="s">
        <v>80</v>
      </c>
      <c r="C102" s="22">
        <v>3160.2</v>
      </c>
      <c r="D102" s="22">
        <v>3160.1</v>
      </c>
    </row>
    <row r="103" spans="1:4" ht="62.15" x14ac:dyDescent="0.4">
      <c r="A103" s="7" t="s">
        <v>215</v>
      </c>
      <c r="B103" s="10" t="s">
        <v>81</v>
      </c>
      <c r="C103" s="23">
        <f>SUM(C104:C110)</f>
        <v>5601</v>
      </c>
      <c r="D103" s="23">
        <f>SUM(D104:D110)</f>
        <v>5600.7</v>
      </c>
    </row>
    <row r="104" spans="1:4" ht="64.3" x14ac:dyDescent="0.4">
      <c r="A104" s="9" t="s">
        <v>293</v>
      </c>
      <c r="B104" s="12" t="s">
        <v>284</v>
      </c>
      <c r="C104" s="24">
        <v>0</v>
      </c>
      <c r="D104" s="24">
        <v>0</v>
      </c>
    </row>
    <row r="105" spans="1:4" ht="25.75" x14ac:dyDescent="0.4">
      <c r="A105" s="9" t="s">
        <v>315</v>
      </c>
      <c r="B105" s="12" t="s">
        <v>286</v>
      </c>
      <c r="C105" s="22">
        <v>965.2</v>
      </c>
      <c r="D105" s="22">
        <v>965.1</v>
      </c>
    </row>
    <row r="106" spans="1:4" ht="25.75" hidden="1" outlineLevel="2" x14ac:dyDescent="0.4">
      <c r="A106" s="11" t="s">
        <v>216</v>
      </c>
      <c r="B106" s="8" t="s">
        <v>82</v>
      </c>
      <c r="C106" s="22">
        <v>0</v>
      </c>
      <c r="D106" s="22">
        <v>0</v>
      </c>
    </row>
    <row r="107" spans="1:4" ht="15.45" collapsed="1" x14ac:dyDescent="0.4">
      <c r="A107" s="9" t="s">
        <v>217</v>
      </c>
      <c r="B107" s="12" t="s">
        <v>83</v>
      </c>
      <c r="C107" s="22">
        <v>205.8</v>
      </c>
      <c r="D107" s="22">
        <v>205.75</v>
      </c>
    </row>
    <row r="108" spans="1:4" ht="51.45" outlineLevel="2" x14ac:dyDescent="0.4">
      <c r="A108" s="9" t="s">
        <v>218</v>
      </c>
      <c r="B108" s="8" t="s">
        <v>84</v>
      </c>
      <c r="C108" s="22">
        <v>73</v>
      </c>
      <c r="D108" s="22">
        <v>73</v>
      </c>
    </row>
    <row r="109" spans="1:4" ht="51.45" outlineLevel="2" x14ac:dyDescent="0.4">
      <c r="A109" s="14" t="s">
        <v>282</v>
      </c>
      <c r="B109" s="12" t="s">
        <v>284</v>
      </c>
      <c r="C109" s="22">
        <v>4357</v>
      </c>
      <c r="D109" s="22">
        <v>4356.8</v>
      </c>
    </row>
    <row r="110" spans="1:4" ht="25.75" hidden="1" outlineLevel="2" x14ac:dyDescent="0.4">
      <c r="A110" s="18" t="s">
        <v>283</v>
      </c>
      <c r="B110" s="12" t="s">
        <v>285</v>
      </c>
      <c r="C110" s="22"/>
      <c r="D110" s="22"/>
    </row>
    <row r="111" spans="1:4" ht="24.9" collapsed="1" x14ac:dyDescent="0.4">
      <c r="A111" s="7" t="s">
        <v>219</v>
      </c>
      <c r="B111" s="10" t="s">
        <v>85</v>
      </c>
      <c r="C111" s="23">
        <f>SUM(C112:C120)</f>
        <v>316698</v>
      </c>
      <c r="D111" s="23">
        <f>SUM(D112:D120)</f>
        <v>316577.3</v>
      </c>
    </row>
    <row r="112" spans="1:4" ht="25.75" hidden="1" outlineLevel="2" x14ac:dyDescent="0.4">
      <c r="A112" s="11" t="s">
        <v>220</v>
      </c>
      <c r="B112" s="8" t="s">
        <v>86</v>
      </c>
      <c r="C112" s="22"/>
      <c r="D112" s="22"/>
    </row>
    <row r="113" spans="1:4" ht="15.45" outlineLevel="2" x14ac:dyDescent="0.4">
      <c r="A113" s="9" t="s">
        <v>221</v>
      </c>
      <c r="B113" s="8" t="s">
        <v>87</v>
      </c>
      <c r="C113" s="22">
        <v>64465.8</v>
      </c>
      <c r="D113" s="22">
        <v>64465.599999999999</v>
      </c>
    </row>
    <row r="114" spans="1:4" ht="15.45" outlineLevel="2" x14ac:dyDescent="0.4">
      <c r="A114" s="9" t="s">
        <v>222</v>
      </c>
      <c r="B114" s="8" t="s">
        <v>88</v>
      </c>
      <c r="C114" s="22">
        <v>17679.400000000001</v>
      </c>
      <c r="D114" s="22">
        <v>17679.400000000001</v>
      </c>
    </row>
    <row r="115" spans="1:4" ht="15.45" outlineLevel="2" x14ac:dyDescent="0.4">
      <c r="A115" s="9" t="s">
        <v>223</v>
      </c>
      <c r="B115" s="8" t="s">
        <v>89</v>
      </c>
      <c r="C115" s="22">
        <v>87465.600000000006</v>
      </c>
      <c r="D115" s="22">
        <v>87465.5</v>
      </c>
    </row>
    <row r="116" spans="1:4" ht="15.45" outlineLevel="2" x14ac:dyDescent="0.4">
      <c r="A116" s="9" t="s">
        <v>224</v>
      </c>
      <c r="B116" s="8" t="s">
        <v>90</v>
      </c>
      <c r="C116" s="22">
        <v>6565.4</v>
      </c>
      <c r="D116" s="22">
        <v>6560.3</v>
      </c>
    </row>
    <row r="117" spans="1:4" ht="15.45" outlineLevel="2" x14ac:dyDescent="0.4">
      <c r="A117" s="9" t="s">
        <v>225</v>
      </c>
      <c r="B117" s="8" t="s">
        <v>91</v>
      </c>
      <c r="C117" s="22">
        <v>8458.7000000000007</v>
      </c>
      <c r="D117" s="22">
        <v>8411.7999999999993</v>
      </c>
    </row>
    <row r="118" spans="1:4" ht="25.75" outlineLevel="2" x14ac:dyDescent="0.4">
      <c r="A118" s="9" t="s">
        <v>226</v>
      </c>
      <c r="B118" s="8" t="s">
        <v>92</v>
      </c>
      <c r="C118" s="22">
        <v>74819.5</v>
      </c>
      <c r="D118" s="22">
        <v>74819.3</v>
      </c>
    </row>
    <row r="119" spans="1:4" ht="51.45" outlineLevel="2" x14ac:dyDescent="0.4">
      <c r="A119" s="9" t="s">
        <v>227</v>
      </c>
      <c r="B119" s="8" t="s">
        <v>93</v>
      </c>
      <c r="C119" s="22">
        <v>17249.8</v>
      </c>
      <c r="D119" s="22">
        <v>17241.599999999999</v>
      </c>
    </row>
    <row r="120" spans="1:4" ht="25.75" outlineLevel="2" x14ac:dyDescent="0.4">
      <c r="A120" s="9" t="s">
        <v>316</v>
      </c>
      <c r="B120" s="8" t="s">
        <v>287</v>
      </c>
      <c r="C120" s="22">
        <v>39993.800000000003</v>
      </c>
      <c r="D120" s="22">
        <v>39933.800000000003</v>
      </c>
    </row>
    <row r="121" spans="1:4" ht="37.299999999999997" outlineLevel="2" x14ac:dyDescent="0.4">
      <c r="A121" s="20" t="s">
        <v>296</v>
      </c>
      <c r="B121" s="30" t="s">
        <v>294</v>
      </c>
      <c r="C121" s="25">
        <f>SUM(C122)</f>
        <v>82.1</v>
      </c>
      <c r="D121" s="25">
        <f>SUM(D122)</f>
        <v>82.1</v>
      </c>
    </row>
    <row r="122" spans="1:4" ht="25.75" outlineLevel="2" x14ac:dyDescent="0.4">
      <c r="A122" s="14" t="s">
        <v>297</v>
      </c>
      <c r="B122" s="31" t="s">
        <v>295</v>
      </c>
      <c r="C122" s="22">
        <v>82.1</v>
      </c>
      <c r="D122" s="22">
        <v>82.1</v>
      </c>
    </row>
    <row r="123" spans="1:4" ht="37.299999999999997" x14ac:dyDescent="0.4">
      <c r="A123" s="7" t="s">
        <v>228</v>
      </c>
      <c r="B123" s="10" t="s">
        <v>94</v>
      </c>
      <c r="C123" s="23">
        <f>C124+C130+C133+C137+C139</f>
        <v>344798.3</v>
      </c>
      <c r="D123" s="21">
        <f>D124+D130+D133+D137+D139</f>
        <v>335907</v>
      </c>
    </row>
    <row r="124" spans="1:4" ht="25.75" outlineLevel="1" x14ac:dyDescent="0.4">
      <c r="A124" s="9" t="s">
        <v>229</v>
      </c>
      <c r="B124" s="8" t="s">
        <v>95</v>
      </c>
      <c r="C124" s="24">
        <f>SUM(C125:C129)</f>
        <v>320271.2</v>
      </c>
      <c r="D124" s="26">
        <f>SUM(D125:D129)</f>
        <v>311599</v>
      </c>
    </row>
    <row r="125" spans="1:4" ht="15.45" outlineLevel="2" x14ac:dyDescent="0.4">
      <c r="A125" s="9" t="s">
        <v>230</v>
      </c>
      <c r="B125" s="8" t="s">
        <v>96</v>
      </c>
      <c r="C125" s="22">
        <v>154141</v>
      </c>
      <c r="D125" s="22">
        <v>154140.9</v>
      </c>
    </row>
    <row r="126" spans="1:4" ht="15.45" outlineLevel="2" x14ac:dyDescent="0.4">
      <c r="A126" s="9" t="s">
        <v>231</v>
      </c>
      <c r="B126" s="8" t="s">
        <v>97</v>
      </c>
      <c r="C126" s="22">
        <v>7754</v>
      </c>
      <c r="D126" s="22">
        <v>7748</v>
      </c>
    </row>
    <row r="127" spans="1:4" ht="25.75" outlineLevel="2" x14ac:dyDescent="0.4">
      <c r="A127" s="9" t="s">
        <v>232</v>
      </c>
      <c r="B127" s="8" t="s">
        <v>98</v>
      </c>
      <c r="C127" s="22">
        <v>1179.3</v>
      </c>
      <c r="D127" s="22">
        <v>1179.2</v>
      </c>
    </row>
    <row r="128" spans="1:4" ht="25.75" outlineLevel="2" x14ac:dyDescent="0.4">
      <c r="A128" s="9" t="s">
        <v>233</v>
      </c>
      <c r="B128" s="8" t="s">
        <v>99</v>
      </c>
      <c r="C128" s="22">
        <v>4053.8</v>
      </c>
      <c r="D128" s="22">
        <v>4053.6</v>
      </c>
    </row>
    <row r="129" spans="1:4" ht="25.75" outlineLevel="2" x14ac:dyDescent="0.4">
      <c r="A129" s="9" t="s">
        <v>234</v>
      </c>
      <c r="B129" s="8" t="s">
        <v>100</v>
      </c>
      <c r="C129" s="22">
        <v>153143.1</v>
      </c>
      <c r="D129" s="22">
        <v>144477.29999999999</v>
      </c>
    </row>
    <row r="130" spans="1:4" ht="25.75" outlineLevel="1" x14ac:dyDescent="0.4">
      <c r="A130" s="9" t="s">
        <v>317</v>
      </c>
      <c r="B130" s="8" t="s">
        <v>101</v>
      </c>
      <c r="C130" s="24">
        <f>SUM(C131:C132)</f>
        <v>20069.2</v>
      </c>
      <c r="D130" s="24">
        <f>SUM(D131:D132)</f>
        <v>20069</v>
      </c>
    </row>
    <row r="131" spans="1:4" ht="51.45" outlineLevel="2" x14ac:dyDescent="0.4">
      <c r="A131" s="9" t="s">
        <v>235</v>
      </c>
      <c r="B131" s="8" t="s">
        <v>102</v>
      </c>
      <c r="C131" s="22">
        <v>17582.7</v>
      </c>
      <c r="D131" s="22">
        <v>17582.599999999999</v>
      </c>
    </row>
    <row r="132" spans="1:4" ht="25.75" outlineLevel="2" x14ac:dyDescent="0.4">
      <c r="A132" s="9" t="s">
        <v>236</v>
      </c>
      <c r="B132" s="8" t="s">
        <v>103</v>
      </c>
      <c r="C132" s="22">
        <v>2486.5</v>
      </c>
      <c r="D132" s="22">
        <v>2486.4</v>
      </c>
    </row>
    <row r="133" spans="1:4" ht="25.75" outlineLevel="1" x14ac:dyDescent="0.4">
      <c r="A133" s="9" t="s">
        <v>318</v>
      </c>
      <c r="B133" s="8" t="s">
        <v>104</v>
      </c>
      <c r="C133" s="24">
        <f>SUM(C134:C136)</f>
        <v>2997.8</v>
      </c>
      <c r="D133" s="24">
        <f>SUM(D134:D136)</f>
        <v>2995.3</v>
      </c>
    </row>
    <row r="134" spans="1:4" ht="25.75" outlineLevel="2" x14ac:dyDescent="0.4">
      <c r="A134" s="9" t="s">
        <v>237</v>
      </c>
      <c r="B134" s="8" t="s">
        <v>105</v>
      </c>
      <c r="C134" s="22">
        <v>197.9</v>
      </c>
      <c r="D134" s="22">
        <v>197.8</v>
      </c>
    </row>
    <row r="135" spans="1:4" ht="15.45" outlineLevel="2" x14ac:dyDescent="0.4">
      <c r="A135" s="9" t="s">
        <v>238</v>
      </c>
      <c r="B135" s="8" t="s">
        <v>106</v>
      </c>
      <c r="C135" s="22">
        <v>2633.4</v>
      </c>
      <c r="D135" s="22">
        <v>2631</v>
      </c>
    </row>
    <row r="136" spans="1:4" ht="38.6" outlineLevel="2" x14ac:dyDescent="0.4">
      <c r="A136" s="9" t="s">
        <v>239</v>
      </c>
      <c r="B136" s="8" t="s">
        <v>107</v>
      </c>
      <c r="C136" s="22">
        <v>166.5</v>
      </c>
      <c r="D136" s="22">
        <v>166.5</v>
      </c>
    </row>
    <row r="137" spans="1:4" ht="25.75" outlineLevel="2" x14ac:dyDescent="0.4">
      <c r="A137" s="9" t="s">
        <v>288</v>
      </c>
      <c r="B137" s="8">
        <v>1240000000</v>
      </c>
      <c r="C137" s="22">
        <f>C138</f>
        <v>216.4</v>
      </c>
      <c r="D137" s="22">
        <f>D138</f>
        <v>0</v>
      </c>
    </row>
    <row r="138" spans="1:4" ht="25.75" outlineLevel="2" x14ac:dyDescent="0.4">
      <c r="A138" s="9" t="s">
        <v>326</v>
      </c>
      <c r="B138" s="8">
        <v>1240100000</v>
      </c>
      <c r="C138" s="22">
        <v>216.4</v>
      </c>
      <c r="D138" s="22">
        <v>0</v>
      </c>
    </row>
    <row r="139" spans="1:4" ht="38.6" outlineLevel="1" x14ac:dyDescent="0.4">
      <c r="A139" s="9" t="s">
        <v>325</v>
      </c>
      <c r="B139" s="8" t="s">
        <v>108</v>
      </c>
      <c r="C139" s="24">
        <f>SUM(C140:C142)</f>
        <v>1243.7</v>
      </c>
      <c r="D139" s="24">
        <f>SUM(D140:D142)</f>
        <v>1243.7</v>
      </c>
    </row>
    <row r="140" spans="1:4" ht="15.45" outlineLevel="2" x14ac:dyDescent="0.4">
      <c r="A140" s="9" t="s">
        <v>240</v>
      </c>
      <c r="B140" s="8" t="s">
        <v>109</v>
      </c>
      <c r="C140" s="22">
        <v>42</v>
      </c>
      <c r="D140" s="22">
        <v>42</v>
      </c>
    </row>
    <row r="141" spans="1:4" ht="15.45" outlineLevel="2" x14ac:dyDescent="0.4">
      <c r="A141" s="9" t="s">
        <v>241</v>
      </c>
      <c r="B141" s="8" t="s">
        <v>110</v>
      </c>
      <c r="C141" s="22">
        <v>75</v>
      </c>
      <c r="D141" s="22">
        <v>75</v>
      </c>
    </row>
    <row r="142" spans="1:4" ht="15.45" outlineLevel="2" x14ac:dyDescent="0.4">
      <c r="A142" s="9" t="s">
        <v>242</v>
      </c>
      <c r="B142" s="8" t="s">
        <v>111</v>
      </c>
      <c r="C142" s="22">
        <v>1126.7</v>
      </c>
      <c r="D142" s="22">
        <v>1126.7</v>
      </c>
    </row>
    <row r="143" spans="1:4" ht="37.299999999999997" x14ac:dyDescent="0.4">
      <c r="A143" s="7" t="s">
        <v>243</v>
      </c>
      <c r="B143" s="10" t="s">
        <v>112</v>
      </c>
      <c r="C143" s="23">
        <f>SUM(C144:C146)</f>
        <v>12387.7</v>
      </c>
      <c r="D143" s="23">
        <f>SUM(D144:D146)</f>
        <v>12387.7</v>
      </c>
    </row>
    <row r="144" spans="1:4" ht="25.75" x14ac:dyDescent="0.4">
      <c r="A144" s="9" t="s">
        <v>298</v>
      </c>
      <c r="B144" s="8">
        <v>1300100000</v>
      </c>
      <c r="C144" s="24">
        <v>11987.7</v>
      </c>
      <c r="D144" s="24">
        <v>11987.7</v>
      </c>
    </row>
    <row r="145" spans="1:4" ht="25.75" x14ac:dyDescent="0.4">
      <c r="A145" s="9" t="s">
        <v>289</v>
      </c>
      <c r="B145" s="8">
        <v>1300600000</v>
      </c>
      <c r="C145" s="24">
        <v>400</v>
      </c>
      <c r="D145" s="24">
        <v>400</v>
      </c>
    </row>
    <row r="146" spans="1:4" ht="29.25" hidden="1" customHeight="1" outlineLevel="2" x14ac:dyDescent="0.4">
      <c r="A146" s="11" t="s">
        <v>244</v>
      </c>
      <c r="B146" s="8" t="s">
        <v>113</v>
      </c>
      <c r="C146" s="24"/>
      <c r="D146" s="24"/>
    </row>
    <row r="147" spans="1:4" ht="24.9" collapsed="1" x14ac:dyDescent="0.4">
      <c r="A147" s="7" t="s">
        <v>324</v>
      </c>
      <c r="B147" s="10" t="s">
        <v>114</v>
      </c>
      <c r="C147" s="23">
        <f>SUM(C148)</f>
        <v>145</v>
      </c>
      <c r="D147" s="21">
        <f>SUM(D148)</f>
        <v>145</v>
      </c>
    </row>
    <row r="148" spans="1:4" ht="15.45" outlineLevel="1" x14ac:dyDescent="0.4">
      <c r="A148" s="9" t="s">
        <v>245</v>
      </c>
      <c r="B148" s="8" t="s">
        <v>115</v>
      </c>
      <c r="C148" s="24">
        <v>145</v>
      </c>
      <c r="D148" s="26">
        <v>145</v>
      </c>
    </row>
    <row r="149" spans="1:4" ht="37.299999999999997" x14ac:dyDescent="0.4">
      <c r="A149" s="7" t="s">
        <v>246</v>
      </c>
      <c r="B149" s="10" t="s">
        <v>116</v>
      </c>
      <c r="C149" s="23">
        <f>SUM(C150:C152)</f>
        <v>154311.70000000001</v>
      </c>
      <c r="D149" s="23">
        <f>SUM(D150:D152)</f>
        <v>151943.1</v>
      </c>
    </row>
    <row r="150" spans="1:4" ht="38.6" outlineLevel="2" x14ac:dyDescent="0.4">
      <c r="A150" s="9" t="s">
        <v>247</v>
      </c>
      <c r="B150" s="8" t="s">
        <v>117</v>
      </c>
      <c r="C150" s="22">
        <v>18802.2</v>
      </c>
      <c r="D150" s="22">
        <v>18802</v>
      </c>
    </row>
    <row r="151" spans="1:4" ht="25.75" outlineLevel="2" x14ac:dyDescent="0.4">
      <c r="A151" s="9" t="s">
        <v>248</v>
      </c>
      <c r="B151" s="8" t="s">
        <v>118</v>
      </c>
      <c r="C151" s="22">
        <v>61055.4</v>
      </c>
      <c r="D151" s="22">
        <v>58687</v>
      </c>
    </row>
    <row r="152" spans="1:4" ht="38.6" outlineLevel="2" x14ac:dyDescent="0.4">
      <c r="A152" s="9" t="s">
        <v>319</v>
      </c>
      <c r="B152" s="8" t="s">
        <v>119</v>
      </c>
      <c r="C152" s="22">
        <v>74454.100000000006</v>
      </c>
      <c r="D152" s="22">
        <v>74454.100000000006</v>
      </c>
    </row>
    <row r="153" spans="1:4" ht="37.299999999999997" x14ac:dyDescent="0.4">
      <c r="A153" s="7" t="s">
        <v>322</v>
      </c>
      <c r="B153" s="10" t="s">
        <v>320</v>
      </c>
      <c r="C153" s="23">
        <f>SUM(C154)</f>
        <v>180.7</v>
      </c>
      <c r="D153" s="23">
        <f>SUM(D154)</f>
        <v>180.7</v>
      </c>
    </row>
    <row r="154" spans="1:4" ht="38.6" outlineLevel="2" x14ac:dyDescent="0.4">
      <c r="A154" s="9" t="s">
        <v>323</v>
      </c>
      <c r="B154" s="8" t="s">
        <v>321</v>
      </c>
      <c r="C154" s="22">
        <v>180.7</v>
      </c>
      <c r="D154" s="22">
        <v>180.7</v>
      </c>
    </row>
    <row r="155" spans="1:4" ht="24.9" x14ac:dyDescent="0.4">
      <c r="A155" s="7" t="s">
        <v>249</v>
      </c>
      <c r="B155" s="10" t="s">
        <v>120</v>
      </c>
      <c r="C155" s="23">
        <f>C156+C157+C161+C164+C167</f>
        <v>276643.59999999998</v>
      </c>
      <c r="D155" s="21">
        <f>D156+D157+D161+D164+D167</f>
        <v>275694.2</v>
      </c>
    </row>
    <row r="156" spans="1:4" ht="15.45" outlineLevel="1" x14ac:dyDescent="0.4">
      <c r="A156" s="9" t="s">
        <v>250</v>
      </c>
      <c r="B156" s="8" t="s">
        <v>121</v>
      </c>
      <c r="C156" s="24">
        <v>6713.4</v>
      </c>
      <c r="D156" s="26">
        <v>6713.2</v>
      </c>
    </row>
    <row r="157" spans="1:4" ht="25.75" outlineLevel="1" x14ac:dyDescent="0.4">
      <c r="A157" s="9" t="s">
        <v>251</v>
      </c>
      <c r="B157" s="8" t="s">
        <v>122</v>
      </c>
      <c r="C157" s="24">
        <f>SUM(C158:C160)</f>
        <v>251255.5</v>
      </c>
      <c r="D157" s="26">
        <f>SUM(D158:D160)</f>
        <v>250311.4</v>
      </c>
    </row>
    <row r="158" spans="1:4" ht="25.75" outlineLevel="2" x14ac:dyDescent="0.4">
      <c r="A158" s="9" t="s">
        <v>252</v>
      </c>
      <c r="B158" s="8" t="s">
        <v>123</v>
      </c>
      <c r="C158" s="24">
        <v>233169.6</v>
      </c>
      <c r="D158" s="26">
        <v>233051.3</v>
      </c>
    </row>
    <row r="159" spans="1:4" ht="25.75" hidden="1" outlineLevel="2" x14ac:dyDescent="0.4">
      <c r="A159" s="9" t="s">
        <v>299</v>
      </c>
      <c r="B159" s="8">
        <v>5520300000</v>
      </c>
      <c r="C159" s="24">
        <v>0</v>
      </c>
      <c r="D159" s="26">
        <v>0</v>
      </c>
    </row>
    <row r="160" spans="1:4" ht="38.6" outlineLevel="2" x14ac:dyDescent="0.4">
      <c r="A160" s="9" t="s">
        <v>253</v>
      </c>
      <c r="B160" s="8" t="s">
        <v>124</v>
      </c>
      <c r="C160" s="24">
        <v>18085.900000000001</v>
      </c>
      <c r="D160" s="24">
        <v>17260.099999999999</v>
      </c>
    </row>
    <row r="161" spans="1:4" ht="25.75" outlineLevel="1" x14ac:dyDescent="0.4">
      <c r="A161" s="9" t="s">
        <v>254</v>
      </c>
      <c r="B161" s="8" t="s">
        <v>125</v>
      </c>
      <c r="C161" s="24">
        <f>SUM(C162:C163)</f>
        <v>12872.1</v>
      </c>
      <c r="D161" s="24">
        <f>SUM(D162:D163)</f>
        <v>12868.4</v>
      </c>
    </row>
    <row r="162" spans="1:4" ht="25.75" outlineLevel="2" x14ac:dyDescent="0.4">
      <c r="A162" s="9" t="s">
        <v>255</v>
      </c>
      <c r="B162" s="8" t="s">
        <v>126</v>
      </c>
      <c r="C162" s="24">
        <v>5349.1</v>
      </c>
      <c r="D162" s="24">
        <v>5349</v>
      </c>
    </row>
    <row r="163" spans="1:4" ht="25.75" outlineLevel="2" x14ac:dyDescent="0.4">
      <c r="A163" s="9" t="s">
        <v>256</v>
      </c>
      <c r="B163" s="8" t="s">
        <v>127</v>
      </c>
      <c r="C163" s="24">
        <v>7523</v>
      </c>
      <c r="D163" s="24">
        <v>7519.4</v>
      </c>
    </row>
    <row r="164" spans="1:4" ht="15.45" outlineLevel="1" x14ac:dyDescent="0.4">
      <c r="A164" s="9" t="s">
        <v>257</v>
      </c>
      <c r="B164" s="8" t="s">
        <v>128</v>
      </c>
      <c r="C164" s="24">
        <f>SUM(C165:C166)</f>
        <v>5802.6</v>
      </c>
      <c r="D164" s="24">
        <f>SUM(D165:D166)</f>
        <v>5801.2</v>
      </c>
    </row>
    <row r="165" spans="1:4" ht="25.75" outlineLevel="2" x14ac:dyDescent="0.4">
      <c r="A165" s="9" t="s">
        <v>258</v>
      </c>
      <c r="B165" s="8" t="s">
        <v>129</v>
      </c>
      <c r="C165" s="24">
        <v>4230</v>
      </c>
      <c r="D165" s="24">
        <v>4229.8999999999996</v>
      </c>
    </row>
    <row r="166" spans="1:4" ht="25.75" outlineLevel="2" x14ac:dyDescent="0.4">
      <c r="A166" s="9" t="s">
        <v>259</v>
      </c>
      <c r="B166" s="8" t="s">
        <v>130</v>
      </c>
      <c r="C166" s="24">
        <v>1572.6</v>
      </c>
      <c r="D166" s="24">
        <v>1571.3</v>
      </c>
    </row>
    <row r="167" spans="1:4" ht="15.45" hidden="1" outlineLevel="2" x14ac:dyDescent="0.4">
      <c r="A167" s="14" t="s">
        <v>302</v>
      </c>
      <c r="B167" s="19" t="s">
        <v>300</v>
      </c>
      <c r="C167" s="22">
        <v>0</v>
      </c>
      <c r="D167" s="22">
        <v>0</v>
      </c>
    </row>
    <row r="168" spans="1:4" ht="15.45" hidden="1" outlineLevel="2" x14ac:dyDescent="0.4">
      <c r="A168" s="14" t="s">
        <v>303</v>
      </c>
      <c r="B168" s="19" t="s">
        <v>301</v>
      </c>
      <c r="C168" s="22">
        <v>0</v>
      </c>
      <c r="D168" s="22">
        <v>0</v>
      </c>
    </row>
    <row r="169" spans="1:4" ht="15" collapsed="1" x14ac:dyDescent="0.4">
      <c r="A169" s="7" t="s">
        <v>260</v>
      </c>
      <c r="B169" s="10" t="s">
        <v>131</v>
      </c>
      <c r="C169" s="23">
        <f>C170+C171+C174</f>
        <v>32525.3</v>
      </c>
      <c r="D169" s="23">
        <f>D170+D171+D174</f>
        <v>32474.799999999999</v>
      </c>
    </row>
    <row r="170" spans="1:4" ht="38.6" outlineLevel="1" x14ac:dyDescent="0.4">
      <c r="A170" s="9" t="s">
        <v>261</v>
      </c>
      <c r="B170" s="8" t="s">
        <v>132</v>
      </c>
      <c r="C170" s="24">
        <v>1558</v>
      </c>
      <c r="D170" s="24">
        <v>1507.9</v>
      </c>
    </row>
    <row r="171" spans="1:4" ht="25.75" outlineLevel="1" x14ac:dyDescent="0.4">
      <c r="A171" s="9" t="s">
        <v>262</v>
      </c>
      <c r="B171" s="8" t="s">
        <v>133</v>
      </c>
      <c r="C171" s="24">
        <f>SUM(C172:C173)</f>
        <v>21199</v>
      </c>
      <c r="D171" s="24">
        <f>SUM(D172:D173)</f>
        <v>21198.799999999999</v>
      </c>
    </row>
    <row r="172" spans="1:4" ht="25.75" hidden="1" outlineLevel="2" x14ac:dyDescent="0.4">
      <c r="A172" s="11" t="s">
        <v>263</v>
      </c>
      <c r="B172" s="8" t="s">
        <v>134</v>
      </c>
      <c r="C172" s="24"/>
      <c r="D172" s="24"/>
    </row>
    <row r="173" spans="1:4" ht="29.25" customHeight="1" outlineLevel="2" x14ac:dyDescent="0.4">
      <c r="A173" s="9" t="s">
        <v>263</v>
      </c>
      <c r="B173" s="8">
        <v>5630100000</v>
      </c>
      <c r="C173" s="24">
        <v>21199</v>
      </c>
      <c r="D173" s="24">
        <v>21198.799999999999</v>
      </c>
    </row>
    <row r="174" spans="1:4" ht="15.45" outlineLevel="1" x14ac:dyDescent="0.4">
      <c r="A174" s="9" t="s">
        <v>264</v>
      </c>
      <c r="B174" s="8" t="s">
        <v>135</v>
      </c>
      <c r="C174" s="24">
        <f>SUM(C175)</f>
        <v>9768.2999999999993</v>
      </c>
      <c r="D174" s="24">
        <f>SUM(D175)</f>
        <v>9768.1</v>
      </c>
    </row>
    <row r="175" spans="1:4" ht="25.75" outlineLevel="2" x14ac:dyDescent="0.4">
      <c r="A175" s="9" t="s">
        <v>265</v>
      </c>
      <c r="B175" s="8" t="s">
        <v>136</v>
      </c>
      <c r="C175" s="24">
        <v>9768.2999999999993</v>
      </c>
      <c r="D175" s="24">
        <v>9768.1</v>
      </c>
    </row>
    <row r="176" spans="1:4" ht="18" customHeight="1" x14ac:dyDescent="0.4">
      <c r="A176" s="39" t="s">
        <v>266</v>
      </c>
      <c r="B176" s="40"/>
      <c r="C176" s="27">
        <f>C13+C22+C48+C56+C60+C76+C95+C97+C103+C111+C121+C123+C143+C147+C149+C153+C155+C169</f>
        <v>5403125.2000000002</v>
      </c>
      <c r="D176" s="27">
        <f>D13+D22+D48+D56+D60+D76+D95+D97+D103+D111+D121+D123+D143+D147+D149+D153+D155+D169</f>
        <v>5148261.4000000004</v>
      </c>
    </row>
    <row r="177" spans="1:4" ht="12.75" customHeight="1" x14ac:dyDescent="0.4">
      <c r="A177" s="2"/>
      <c r="B177" s="2"/>
      <c r="C177" s="2"/>
      <c r="D177" s="2"/>
    </row>
    <row r="178" spans="1:4" x14ac:dyDescent="0.4">
      <c r="A178" s="37"/>
      <c r="B178" s="38"/>
      <c r="C178" s="38"/>
      <c r="D178" s="3"/>
    </row>
    <row r="180" spans="1:4" x14ac:dyDescent="0.4">
      <c r="C180" s="13"/>
      <c r="D180" s="13"/>
    </row>
  </sheetData>
  <mergeCells count="8">
    <mergeCell ref="C11:C12"/>
    <mergeCell ref="A7:D8"/>
    <mergeCell ref="B4:D4"/>
    <mergeCell ref="A178:C178"/>
    <mergeCell ref="A176:B176"/>
    <mergeCell ref="A11:A12"/>
    <mergeCell ref="D11:D12"/>
    <mergeCell ref="B11:B12"/>
  </mergeCells>
  <pageMargins left="0.78740157480314965" right="0.39370078740157483" top="0.39370078740157483" bottom="0.39370078740157483" header="0.39370078740157483" footer="0.39370078740157483"/>
  <pageSetup paperSize="9" fitToHeight="20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742AAC6-26F1-44DB-A4DD-AC7D5D69CF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budg03</dc:creator>
  <cp:lastModifiedBy>Алексеева</cp:lastModifiedBy>
  <cp:lastPrinted>2023-03-14T01:46:10Z</cp:lastPrinted>
  <dcterms:created xsi:type="dcterms:W3CDTF">2020-01-22T03:25:22Z</dcterms:created>
  <dcterms:modified xsi:type="dcterms:W3CDTF">2023-05-04T06:59:51Z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бюджета(4).xlsx</vt:lpwstr>
  </property>
  <property fmtid="{D5CDD505-2E9C-101B-9397-08002B2CF9AE}" pid="3" name="Название отчета">
    <vt:lpwstr>Свод бюджета(4).xlsx</vt:lpwstr>
  </property>
  <property fmtid="{D5CDD505-2E9C-101B-9397-08002B2CF9AE}" pid="4" name="Версия клиента">
    <vt:lpwstr>19.2.33.12230</vt:lpwstr>
  </property>
  <property fmtid="{D5CDD505-2E9C-101B-9397-08002B2CF9AE}" pid="5" name="Версия базы">
    <vt:lpwstr>19.2.2804.1150286936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global_2019</vt:lpwstr>
  </property>
  <property fmtid="{D5CDD505-2E9C-101B-9397-08002B2CF9AE}" pid="9" name="Пользователь">
    <vt:lpwstr>fo_6506006551_alekseevanyu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