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1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E20" i="1"/>
  <c r="D20" i="1"/>
  <c r="C20" i="1" l="1"/>
  <c r="G20" i="1" s="1"/>
</calcChain>
</file>

<file path=xl/sharedStrings.xml><?xml version="1.0" encoding="utf-8"?>
<sst xmlns="http://schemas.openxmlformats.org/spreadsheetml/2006/main" count="40" uniqueCount="40">
  <si>
    <t>тыс. руб.</t>
  </si>
  <si>
    <t>№</t>
  </si>
  <si>
    <t>ВСЕГО</t>
  </si>
  <si>
    <t>Перечень и объемы финансирования муниципальных программ муниципального образования городской округ "Охинский" за 2016 год</t>
  </si>
  <si>
    <t xml:space="preserve">Наименование муниципальной программы </t>
  </si>
  <si>
    <t>Первоначальный план на 2016 год</t>
  </si>
  <si>
    <t>Уточненный план на 2016 год</t>
  </si>
  <si>
    <t>Исполнение на 01.01.2017</t>
  </si>
  <si>
    <t>Процент фактического исполнения от первоначально утвержденного плана (%)</t>
  </si>
  <si>
    <t>Муниципальная программа муниципального образования городской округ "Охинский" "Совершенствование муниципального управления на 2014-2020 годы"</t>
  </si>
  <si>
    <t xml:space="preserve">Муниципальная программа муниципального образования городской округ "Охинский" "Развитие образования в муниципальном образовании городской округ "Охинский" на 2015-2020 годы" </t>
  </si>
  <si>
    <t xml:space="preserve">Муниципальная программа муниципального образования городской округ "Охинский" "Повышение безопасности дорожного движения в муниципальном образовании городской округ "Охинский" в 2014-2020 годах" </t>
  </si>
  <si>
    <t>Муниципальная программа муниципального образования городской округ "Охинский" "О противодействии коррупции в органах местного самоуправления муниципального образования городской округ "Охинский" на 2014-2020 годы"</t>
  </si>
  <si>
    <t>Муниципальная программа "Обеспечение населения муниципального образования городской округ "Охинский" качественным жильем" на 2015-2020 годы"</t>
  </si>
  <si>
    <t>Муниципальная программа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 на 2014-2020 годы"</t>
  </si>
  <si>
    <t>Муниципальная программа "Развитие сельского хозяйства муниципального образования городской округ "Охинский" на 2014-2020 годы"</t>
  </si>
  <si>
    <t>Муниципальная программа "Совершенствование системы управления муниципальным имуществом в муниципальном образовании городской округ "Охинский" на 2015-2020 годы"</t>
  </si>
  <si>
    <t xml:space="preserve">Муниципальная программа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 на 2015-2020 годы" </t>
  </si>
  <si>
    <t>Муниципальная программа "Развитие культуры в муниципальном образовании городской округ "Охинский" на 2015-2020 годы"</t>
  </si>
  <si>
    <t>Муниципальная программа "Развитие физической культуры, спорта  и повышение эффективности молодежной политики в муниципальном образовании городской округ "Охинский" на 2015-2020 годы"</t>
  </si>
  <si>
    <t>Муниципальная программа "Поддержка и развитие малого и среднего предпринимательства в муниципальном образовании городской округ "Охинский" на 2014-2020 годы"</t>
  </si>
  <si>
    <t>Муниципальная программа муниципального образования городской округ "Охинский" "Благоустройство и дорожное хозяйство в муниципальном образовании городской округ "Охинский" на 2015-2020 годы"</t>
  </si>
  <si>
    <t xml:space="preserve">Муниципальная программа муниципального образования городской округ "Охинский" "Управление муниципальными финансами муниципального образования городской  округ "Охинский" на 2015-2020 годы" </t>
  </si>
  <si>
    <t>Примечание</t>
  </si>
  <si>
    <t>Основое увеличение плановых назначений связано с предоставлением дополнительных безвозмездных поступлений из областного бюджета, поступлением дополнительных налоговых и неналоговых доходов</t>
  </si>
  <si>
    <t>Отклонение исполнения от первоначального плана на 2016 год</t>
  </si>
  <si>
    <t>Фактическое исполнение выше первоначального плана на 10280,3 тыс. рублей или на 23,4 процента, в связи увеличением средств финансовой помощи из областного бюджета, а также увеличением расходов за счет налоговых и неналоговых доходов</t>
  </si>
  <si>
    <t>Фактическое исполнение ниже первоначального плана на 2296,3 тыс. рублей или на 28,9 процента, за счет сокращения плана расходов на 1273,4 тыс.руб.из-за невозможности исполнения мероприятий, также нарушением срока подрядной организацией выполнения муниципального контракта на сумму 880,7 тыс.руб.</t>
  </si>
  <si>
    <t xml:space="preserve">Фактическое исполнение выше первоначального плана на 54030,1 тыс. рублей или на 135,2 процентов, в связи с увеличением расходов за счет областного и местного бюджета, перераспределением бюджетных ассигнований между муниципальными программами </t>
  </si>
  <si>
    <t>Фактическое исполнение выше первоначального плана на 3995,7 тыс. рублей или на 89 процентов, в связи с увеличением расходов за счет областного и местного бюджета</t>
  </si>
  <si>
    <t xml:space="preserve">Фактическое исполнение выше первоначального плана на 20930,2 тыс. рублей или на 16,4 процента, в связи с увеличением расходов за счет местного бюджета, перераспределением бюджетных ассигнований между муниципальными программами 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</si>
  <si>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</si>
  <si>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Фактическое исполнение ниже первоначального плана на 12345,4 тыс. рублей или на 9,9 процентов, в связи с сокращением расходов за счет средтв областного бюджета в сумме 23413,6 тыс.руб.,выделением из резервного фонда МО ГО "Охинский" средств в сумме 726,1 тыс.руб., увеличением расходов за счет собственных доходов</t>
  </si>
  <si>
    <t>Фактическое исполнение выше первоначального плана на 4342 тыс. рублей или на 1033 процентов, в связи с увеличением расходов за счет областного и местного бюджета</t>
  </si>
  <si>
    <t>Фактическое исполнение выше первоначального плана на 59429 тыс. рублей или на 19,1 процентов, в связи с увеличением расходов за счет областного и местного бюджета</t>
  </si>
  <si>
    <t>Фактическое исполнение ниже первоначального плана на 50699,9 тыс. рублей или на 4,4 процентов, в связи с сокращением субвенций из областного бюджета, увеличением расходов местного бюджета</t>
  </si>
  <si>
    <t xml:space="preserve">Фактическое исполнение выше первоначального плана на 266841,8 тыс. рублей или на 66,5 процентов, в связи с увеличением средств на сумму остатков 2015 года на 749,0 тыс.руб. на капитальный ремонт и реконструкцию жилищного фонда, увеличением расходов за счет областного и местного бюджета в сумме 317338,1 тыс.руб., по ряду муниципальных контрактов срок исполнения в 2017 году </t>
  </si>
  <si>
    <t xml:space="preserve">Фактическое исполнение выше первоначального плана на 420612,3 тыс. рублей или на 1377,2 процента, в связи с увеличением средств на сумму остатков 2015 года: в сумме 152533 тыс. руб., в части строительства (приобретение на первичном рынке) жилья, переселения граждан из аварийного и ветхого жилищного фонда, ликвидации аварийного и непригодного для проживания жилищного фонда, увеличением расходов за счет областного и местного бюджета в сумме 331425,6 тыс.руб., в части реализации подпрограммы "Переселение граждан из аварийного и ветхого жилищного фонда  на 297252,1тыс.руб., подпрограммы "Повышение сейсмоустойчивости жилых домов, основных объектов и систем жизнеобеспечения" в сумме 1264,8 тыс.руб., подпрограммы  "Развитие жилищного строительства" в сумме 18425,4 тыс. рублей, в части ликвидации аварийного и непригодного для проживания жилищного фонда в сумме 14483,3 тыс.руб.,по ряду муниципальных контрактов срок исполнения в 2017 году </t>
  </si>
  <si>
    <t>Фактическое исполнение ниже первоначального плана на 46,4 тыс. рублей или на 6,8 процентов, за счет сокращения плана расходов из-за отсутствия потребности</t>
  </si>
  <si>
    <t xml:space="preserve">Информация к отчету об исполнении бюджета муниципального образования  городской округ "Охинский" за 2016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</si>
</sst>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2" fillId="0" borderId="0" xfId="0" applyFont="1"/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sqref="A1:H23"/>
    </sheetView>
  </sheetViews>
  <sheetFormatPr defaultRowHeight="15" x14ac:dyDescent="0.25"/>
  <cols>
    <col min="1" max="1" width="5.28515625" customWidth="1"/>
    <col min="2" max="2" width="63.28515625" customWidth="1"/>
    <col min="3" max="3" width="18.140625" customWidth="1"/>
    <col min="4" max="4" width="11.85546875" customWidth="1"/>
    <col min="5" max="6" width="13" customWidth="1"/>
    <col min="7" max="7" width="12.85546875" customWidth="1"/>
    <col min="8" max="8" width="62.5703125" customWidth="1"/>
  </cols>
  <sheetData>
    <row r="1" spans="1:9" ht="30" x14ac:dyDescent="0.25">
      <c r="H1" s="10" t="s">
        <v>39</v>
      </c>
    </row>
    <row r="3" spans="1:9" x14ac:dyDescent="0.25">
      <c r="A3" s="9" t="s">
        <v>3</v>
      </c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 t="s">
        <v>0</v>
      </c>
      <c r="H4" s="1"/>
      <c r="I4" s="1"/>
    </row>
    <row r="5" spans="1:9" ht="91.5" customHeight="1" x14ac:dyDescent="0.25">
      <c r="A5" s="2" t="s">
        <v>1</v>
      </c>
      <c r="B5" s="2" t="s">
        <v>4</v>
      </c>
      <c r="C5" s="3" t="s">
        <v>5</v>
      </c>
      <c r="D5" s="3" t="s">
        <v>6</v>
      </c>
      <c r="E5" s="3" t="s">
        <v>7</v>
      </c>
      <c r="F5" s="3" t="s">
        <v>25</v>
      </c>
      <c r="G5" s="3" t="s">
        <v>8</v>
      </c>
      <c r="H5" s="2" t="s">
        <v>23</v>
      </c>
      <c r="I5" s="1"/>
    </row>
    <row r="6" spans="1:9" ht="64.5" customHeight="1" x14ac:dyDescent="0.25">
      <c r="A6" s="2">
        <v>1</v>
      </c>
      <c r="B6" s="3" t="s">
        <v>9</v>
      </c>
      <c r="C6" s="4">
        <v>43848.2</v>
      </c>
      <c r="D6" s="4">
        <v>60181</v>
      </c>
      <c r="E6" s="4">
        <v>54128.5</v>
      </c>
      <c r="F6" s="4">
        <f>SUM(E6-C6)</f>
        <v>10280.300000000003</v>
      </c>
      <c r="G6" s="5">
        <f>SUM(E6/C6)</f>
        <v>1.2344520413608768</v>
      </c>
      <c r="H6" s="3" t="s">
        <v>26</v>
      </c>
      <c r="I6" s="1"/>
    </row>
    <row r="7" spans="1:9" ht="48" customHeight="1" x14ac:dyDescent="0.25">
      <c r="A7" s="2">
        <v>2</v>
      </c>
      <c r="B7" s="3" t="s">
        <v>10</v>
      </c>
      <c r="C7" s="4">
        <v>1155319.8999999999</v>
      </c>
      <c r="D7" s="4">
        <v>1167101.3</v>
      </c>
      <c r="E7" s="4">
        <v>1104620</v>
      </c>
      <c r="F7" s="4">
        <f t="shared" ref="F7:F20" si="0">SUM(E7-C7)</f>
        <v>-50699.899999999907</v>
      </c>
      <c r="G7" s="5">
        <f t="shared" ref="G7:G20" si="1">SUM(E7/C7)</f>
        <v>0.95611613718416877</v>
      </c>
      <c r="H7" s="3" t="s">
        <v>35</v>
      </c>
      <c r="I7" s="1"/>
    </row>
    <row r="8" spans="1:9" ht="63.75" x14ac:dyDescent="0.25">
      <c r="A8" s="2">
        <v>3</v>
      </c>
      <c r="B8" s="3" t="s">
        <v>11</v>
      </c>
      <c r="C8" s="4">
        <v>7950</v>
      </c>
      <c r="D8" s="4">
        <v>6676.6</v>
      </c>
      <c r="E8" s="4">
        <v>5653.7</v>
      </c>
      <c r="F8" s="4">
        <f t="shared" si="0"/>
        <v>-2296.3000000000002</v>
      </c>
      <c r="G8" s="5">
        <f t="shared" si="1"/>
        <v>0.71115723270440245</v>
      </c>
      <c r="H8" s="3" t="s">
        <v>27</v>
      </c>
      <c r="I8" s="1"/>
    </row>
    <row r="9" spans="1:9" ht="51" x14ac:dyDescent="0.25">
      <c r="A9" s="2">
        <v>4</v>
      </c>
      <c r="B9" s="3" t="s">
        <v>12</v>
      </c>
      <c r="C9" s="4">
        <v>220</v>
      </c>
      <c r="D9" s="4">
        <v>224.6</v>
      </c>
      <c r="E9" s="4">
        <v>224.6</v>
      </c>
      <c r="F9" s="4">
        <f t="shared" si="0"/>
        <v>4.5999999999999943</v>
      </c>
      <c r="G9" s="5">
        <f t="shared" si="1"/>
        <v>1.020909090909091</v>
      </c>
      <c r="H9" s="2"/>
      <c r="I9" s="1"/>
    </row>
    <row r="10" spans="1:9" ht="191.25" x14ac:dyDescent="0.25">
      <c r="A10" s="2">
        <v>5</v>
      </c>
      <c r="B10" s="3" t="s">
        <v>13</v>
      </c>
      <c r="C10" s="4">
        <v>30540.799999999999</v>
      </c>
      <c r="D10" s="4">
        <v>524683.19999999995</v>
      </c>
      <c r="E10" s="4">
        <v>451153.1</v>
      </c>
      <c r="F10" s="4">
        <f t="shared" si="0"/>
        <v>420612.3</v>
      </c>
      <c r="G10" s="5">
        <f t="shared" si="1"/>
        <v>14.77214414815591</v>
      </c>
      <c r="H10" s="3" t="s">
        <v>37</v>
      </c>
      <c r="I10" s="1"/>
    </row>
    <row r="11" spans="1:9" ht="76.5" x14ac:dyDescent="0.25">
      <c r="A11" s="2">
        <v>6</v>
      </c>
      <c r="B11" s="3" t="s">
        <v>14</v>
      </c>
      <c r="C11" s="4">
        <v>401070</v>
      </c>
      <c r="D11" s="4">
        <v>720832</v>
      </c>
      <c r="E11" s="4">
        <v>667911.80000000005</v>
      </c>
      <c r="F11" s="4">
        <f t="shared" si="0"/>
        <v>266841.80000000005</v>
      </c>
      <c r="G11" s="5">
        <f t="shared" si="1"/>
        <v>1.6653247562769593</v>
      </c>
      <c r="H11" s="3" t="s">
        <v>36</v>
      </c>
      <c r="I11" s="1"/>
    </row>
    <row r="12" spans="1:9" ht="38.25" x14ac:dyDescent="0.25">
      <c r="A12" s="2">
        <v>7</v>
      </c>
      <c r="B12" s="3" t="s">
        <v>15</v>
      </c>
      <c r="C12" s="4">
        <v>4487.7</v>
      </c>
      <c r="D12" s="4">
        <v>8483.4</v>
      </c>
      <c r="E12" s="4">
        <v>8483.4</v>
      </c>
      <c r="F12" s="4">
        <f t="shared" si="0"/>
        <v>3995.7</v>
      </c>
      <c r="G12" s="5">
        <f t="shared" si="1"/>
        <v>1.8903670031419213</v>
      </c>
      <c r="H12" s="3" t="s">
        <v>29</v>
      </c>
      <c r="I12" s="1"/>
    </row>
    <row r="13" spans="1:9" ht="51" x14ac:dyDescent="0.25">
      <c r="A13" s="2">
        <v>8</v>
      </c>
      <c r="B13" s="3" t="s">
        <v>16</v>
      </c>
      <c r="C13" s="4">
        <v>22967.3</v>
      </c>
      <c r="D13" s="4">
        <v>79518.2</v>
      </c>
      <c r="E13" s="4">
        <v>76997.399999999994</v>
      </c>
      <c r="F13" s="4">
        <f t="shared" si="0"/>
        <v>54030.099999999991</v>
      </c>
      <c r="G13" s="5">
        <f t="shared" si="1"/>
        <v>3.3524793946175646</v>
      </c>
      <c r="H13" s="3" t="s">
        <v>28</v>
      </c>
      <c r="I13" s="1"/>
    </row>
    <row r="14" spans="1:9" ht="69" customHeight="1" x14ac:dyDescent="0.25">
      <c r="A14" s="2">
        <v>9</v>
      </c>
      <c r="B14" s="3" t="s">
        <v>17</v>
      </c>
      <c r="C14" s="4">
        <v>680</v>
      </c>
      <c r="D14" s="4">
        <v>633.6</v>
      </c>
      <c r="E14" s="4">
        <v>633.6</v>
      </c>
      <c r="F14" s="4">
        <f t="shared" si="0"/>
        <v>-46.399999999999977</v>
      </c>
      <c r="G14" s="5">
        <f t="shared" si="1"/>
        <v>0.93176470588235294</v>
      </c>
      <c r="H14" s="3" t="s">
        <v>38</v>
      </c>
      <c r="I14" s="1"/>
    </row>
    <row r="15" spans="1:9" ht="51" x14ac:dyDescent="0.25">
      <c r="A15" s="2">
        <v>10</v>
      </c>
      <c r="B15" s="3" t="s">
        <v>18</v>
      </c>
      <c r="C15" s="4">
        <v>127704.8</v>
      </c>
      <c r="D15" s="4">
        <v>151550.39999999999</v>
      </c>
      <c r="E15" s="4">
        <v>148635</v>
      </c>
      <c r="F15" s="4">
        <f t="shared" si="0"/>
        <v>20930.199999999997</v>
      </c>
      <c r="G15" s="5">
        <f t="shared" si="1"/>
        <v>1.1638951707375134</v>
      </c>
      <c r="H15" s="3" t="s">
        <v>30</v>
      </c>
      <c r="I15" s="1"/>
    </row>
    <row r="16" spans="1:9" ht="44.25" customHeight="1" x14ac:dyDescent="0.25">
      <c r="A16" s="2">
        <v>11</v>
      </c>
      <c r="B16" s="3" t="s">
        <v>22</v>
      </c>
      <c r="C16" s="4">
        <v>500</v>
      </c>
      <c r="D16" s="4">
        <v>0</v>
      </c>
      <c r="E16" s="4">
        <v>0</v>
      </c>
      <c r="F16" s="4">
        <f t="shared" si="0"/>
        <v>-500</v>
      </c>
      <c r="G16" s="5">
        <f t="shared" si="1"/>
        <v>0</v>
      </c>
      <c r="H16" s="3" t="s">
        <v>31</v>
      </c>
      <c r="I16" s="1"/>
    </row>
    <row r="17" spans="1:9" ht="69" customHeight="1" x14ac:dyDescent="0.25">
      <c r="A17" s="2">
        <v>12</v>
      </c>
      <c r="B17" s="3" t="s">
        <v>19</v>
      </c>
      <c r="C17" s="4">
        <v>124725.2</v>
      </c>
      <c r="D17" s="4">
        <v>122933.8</v>
      </c>
      <c r="E17" s="4">
        <v>112379.8</v>
      </c>
      <c r="F17" s="4">
        <f t="shared" si="0"/>
        <v>-12345.399999999994</v>
      </c>
      <c r="G17" s="5">
        <f t="shared" si="1"/>
        <v>0.90101920061062246</v>
      </c>
      <c r="H17" s="3" t="s">
        <v>32</v>
      </c>
      <c r="I17" s="1"/>
    </row>
    <row r="18" spans="1:9" ht="38.25" x14ac:dyDescent="0.25">
      <c r="A18" s="2">
        <v>13</v>
      </c>
      <c r="B18" s="3" t="s">
        <v>20</v>
      </c>
      <c r="C18" s="4">
        <v>420</v>
      </c>
      <c r="D18" s="4">
        <v>4762</v>
      </c>
      <c r="E18" s="4">
        <v>4762</v>
      </c>
      <c r="F18" s="4">
        <f t="shared" si="0"/>
        <v>4342</v>
      </c>
      <c r="G18" s="5">
        <f t="shared" si="1"/>
        <v>11.338095238095239</v>
      </c>
      <c r="H18" s="3" t="s">
        <v>33</v>
      </c>
      <c r="I18" s="1"/>
    </row>
    <row r="19" spans="1:9" ht="51" x14ac:dyDescent="0.25">
      <c r="A19" s="2">
        <v>14</v>
      </c>
      <c r="B19" s="3" t="s">
        <v>21</v>
      </c>
      <c r="C19" s="4">
        <v>311262</v>
      </c>
      <c r="D19" s="4">
        <v>448902.8</v>
      </c>
      <c r="E19" s="4">
        <v>370691</v>
      </c>
      <c r="F19" s="4">
        <f t="shared" si="0"/>
        <v>59429</v>
      </c>
      <c r="G19" s="5">
        <f t="shared" si="1"/>
        <v>1.1909291850595318</v>
      </c>
      <c r="H19" s="3" t="s">
        <v>34</v>
      </c>
      <c r="I19" s="1"/>
    </row>
    <row r="20" spans="1:9" x14ac:dyDescent="0.25">
      <c r="A20" s="2"/>
      <c r="B20" s="6" t="s">
        <v>2</v>
      </c>
      <c r="C20" s="7">
        <f>SUM(C6:C19)</f>
        <v>2231695.9</v>
      </c>
      <c r="D20" s="7">
        <f t="shared" ref="D20:E20" si="2">SUM(D6:D19)</f>
        <v>3296482.9</v>
      </c>
      <c r="E20" s="7">
        <f t="shared" si="2"/>
        <v>3006273.9</v>
      </c>
      <c r="F20" s="7">
        <f t="shared" si="0"/>
        <v>774578</v>
      </c>
      <c r="G20" s="8">
        <f t="shared" si="1"/>
        <v>1.3470804422771041</v>
      </c>
      <c r="H20" s="2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 t="s">
        <v>24</v>
      </c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</sheetData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2017-03-22T23:55:11Z</cp:lastPrinted>
  <dcterms:created xsi:type="dcterms:W3CDTF">2017-05-26T04:50:32Z</dcterms:created>
  <dcterms:modified xsi:type="dcterms:W3CDTF">2017-03-22T23:56:17Z</dcterms:modified>
</cp:coreProperties>
</file>