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ГАЗЕТА" sheetId="1" r:id="rId1"/>
  </sheets>
  <definedNames>
    <definedName name="K121100">'ГАЗЕТА'!$J$12</definedName>
  </definedNames>
  <calcPr fullCalcOnLoad="1"/>
</workbook>
</file>

<file path=xl/sharedStrings.xml><?xml version="1.0" encoding="utf-8"?>
<sst xmlns="http://schemas.openxmlformats.org/spreadsheetml/2006/main" count="95" uniqueCount="86">
  <si>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</si>
  <si>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</si>
  <si>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</si>
  <si>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</si>
  <si>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</si>
  <si>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</si>
  <si>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</si>
  <si>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</si>
  <si>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</si>
  <si>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</si>
  <si>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экономика</t>
  </si>
  <si>
    <t>Образование</t>
  </si>
  <si>
    <t>Культура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</si>
  <si>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</si>
  <si>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</si>
  <si>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</si>
  <si>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</si>
  <si>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</si>
  <si>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</si>
  <si>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</si>
  <si>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</si>
  <si>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</si>
  <si>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</si>
  <si>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</si>
  <si>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</si>
  <si>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</si>
  <si>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</si>
  <si>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</si>
  <si>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</si>
  <si>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</si>
  <si>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</si>
  <si>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0300</t>
  </si>
  <si>
    <t>0500</t>
  </si>
  <si>
    <t>0700</t>
  </si>
  <si>
    <t>0800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</si>
  <si>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</si>
  <si>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</si>
  <si>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</si>
  <si>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</si>
  <si>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</si>
  <si>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</si>
  <si>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</si>
  <si>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</si>
  <si>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</si>
  <si>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</si>
  <si>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</si>
  <si>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</si>
  <si>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</si>
  <si>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</si>
  <si>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</si>
  <si>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</si>
  <si>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</si>
  <si>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</si>
  <si>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</si>
  <si>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</si>
  <si>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</si>
  <si>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</si>
  <si>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</si>
  <si>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</si>
  <si>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</si>
  <si>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</si>
  <si>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</si>
  <si>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</si>
  <si>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</si>
  <si>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</si>
  <si>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</si>
  <si>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t>20,0 + 4,1613+16,244657</t>
  </si>
  <si>
    <t>пог.кр.07г.на з/п17,2и кр.08г.1,0</t>
  </si>
  <si>
    <t>?</t>
  </si>
  <si>
    <t>налоговые,неналоговые</t>
  </si>
  <si>
    <t>Результат</t>
  </si>
  <si>
    <t>Дефицит(-),профицит(+)</t>
  </si>
  <si>
    <t>Доходы в т.ч.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</si>
  <si>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</si>
  <si>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</si>
  <si>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</si>
  <si>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</si>
  <si>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</si>
  <si>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</si>
  <si>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Дорожный фонд</t>
  </si>
  <si>
    <t xml:space="preserve">Перечисление из бюджета ГО для осуществления возвратов  (зачетов) излишне уплаченных (взысканных) сумм налогов </t>
  </si>
  <si>
    <t>по состоянию на 1 апреля 2024</t>
  </si>
  <si>
    <r>
      <t xml:space="preserve">в т.ч. прочие от  НК-РН </t>
    </r>
    <r>
      <rPr>
        <b/>
        <i/>
        <sz val="10"/>
        <rFont val="Arial Cyr"/>
        <family val="0"/>
      </rPr>
      <t>2007г</t>
    </r>
    <r>
      <rPr>
        <i/>
        <sz val="10"/>
        <rFont val="Arial Cyr"/>
        <family val="0"/>
      </rPr>
      <t>.</t>
    </r>
  </si>
  <si>
    <r>
      <t xml:space="preserve">          прочие от  НК-РН </t>
    </r>
    <r>
      <rPr>
        <b/>
        <i/>
        <sz val="10"/>
        <rFont val="Arial Cyr"/>
        <family val="0"/>
      </rPr>
      <t>2008г.</t>
    </r>
  </si>
  <si>
    <t xml:space="preserve">Штатная численность муниципальных служащих органов местного самоуправления и работников муниципальных учреждений 1 803,0 чел., фактические затраты на их содержание 493 683,69 тыс. руб.  </t>
  </si>
  <si>
    <t>Утвержденные на 2024 год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</si>
</sst>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  <numFmt numFmtId="177" formatCode="0.0;[Red]0.0"/>
    <numFmt numFmtId="178" formatCode="#,##0_р_."/>
    <numFmt numFmtId="179" formatCode="#,##0.0"/>
    <numFmt numFmtId="180" formatCode="#,##0\ &quot;₽&quot;"/>
    <numFmt numFmtId="181" formatCode="#,##0\ _₽"/>
    <numFmt numFmtId="182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Bell MT"/>
      <family val="1"/>
    </font>
    <font>
      <sz val="9"/>
      <color indexed="4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4" fontId="0" fillId="33" borderId="17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17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4" fontId="2" fillId="33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/>
    </xf>
    <xf numFmtId="174" fontId="6" fillId="33" borderId="14" xfId="0" applyNumberFormat="1" applyFont="1" applyFill="1" applyBorder="1" applyAlignment="1">
      <alignment horizontal="right"/>
    </xf>
    <xf numFmtId="0" fontId="11" fillId="35" borderId="0" xfId="0" applyFont="1" applyFill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8" fontId="0" fillId="0" borderId="10" xfId="0" applyNumberFormat="1" applyFont="1" applyFill="1" applyBorder="1" applyAlignment="1">
      <alignment/>
    </xf>
    <xf numFmtId="178" fontId="0" fillId="35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9" max="9" width="13.875" style="0" bestFit="1" customWidth="1"/>
  </cols>
  <sheetData>
    <row r="1" spans="1:8" ht="12.75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ht="12.7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11" ht="12.75">
      <c r="A3" s="127" t="s">
        <v>81</v>
      </c>
      <c r="B3" s="127"/>
      <c r="C3" s="127"/>
      <c r="D3" s="127"/>
      <c r="E3" s="127"/>
      <c r="F3" s="127"/>
      <c r="G3" s="127"/>
      <c r="H3" s="127"/>
      <c r="K3" s="16"/>
    </row>
    <row r="4" spans="1:8" ht="12.75">
      <c r="A4" s="127"/>
      <c r="B4" s="127"/>
      <c r="C4" s="127"/>
      <c r="D4" s="127"/>
      <c r="E4" s="127"/>
      <c r="F4" s="127"/>
      <c r="G4" s="127"/>
      <c r="H4" s="127"/>
    </row>
    <row r="5" ht="13.5" thickBot="1"/>
    <row r="6" spans="2:8" ht="13.5" thickBot="1">
      <c r="B6" s="120" t="s">
        <v>38</v>
      </c>
      <c r="E6" s="82"/>
      <c r="H6" s="10" t="s">
        <v>27</v>
      </c>
    </row>
    <row r="7" spans="1:8" ht="75" customHeight="1">
      <c r="A7" s="4" t="s">
        <v>2</v>
      </c>
      <c r="B7" s="4" t="s">
        <v>3</v>
      </c>
      <c r="C7" s="57" t="s">
        <v>85</v>
      </c>
      <c r="D7" s="57" t="s">
        <v>57</v>
      </c>
      <c r="E7" s="61" t="s">
        <v>78</v>
      </c>
      <c r="F7" s="5" t="s">
        <v>4</v>
      </c>
      <c r="G7" s="5" t="s">
        <v>5</v>
      </c>
      <c r="H7" s="9" t="s">
        <v>6</v>
      </c>
    </row>
    <row r="8" spans="1:8" ht="12.75">
      <c r="A8" s="6" t="s">
        <v>7</v>
      </c>
      <c r="B8" s="109"/>
      <c r="C8" s="8"/>
      <c r="D8" s="8"/>
      <c r="E8" s="8"/>
      <c r="F8" s="1"/>
      <c r="G8" s="1"/>
      <c r="H8" s="1"/>
    </row>
    <row r="9" spans="1:9" ht="12.75">
      <c r="A9" s="26">
        <v>1000000000</v>
      </c>
      <c r="B9" s="110" t="s">
        <v>72</v>
      </c>
      <c r="C9" s="112">
        <f>SUM(C10:C11)</f>
        <v>782000</v>
      </c>
      <c r="D9" s="113"/>
      <c r="E9" s="114">
        <f>SUM(E10:E11)</f>
        <v>180052</v>
      </c>
      <c r="F9" s="21">
        <f>SUM(E9/C9*100)</f>
        <v>23.02455242966752</v>
      </c>
      <c r="G9" s="21" t="e">
        <f>SUM(E9/D9*100)</f>
        <v>#DIV/0!</v>
      </c>
      <c r="H9" s="21">
        <f>SUM(E9/E17*100)</f>
        <v>26.29546633516686</v>
      </c>
      <c r="I9" s="27"/>
    </row>
    <row r="10" spans="1:9" ht="12.75">
      <c r="A10" s="26"/>
      <c r="B10" s="110" t="s">
        <v>69</v>
      </c>
      <c r="C10" s="112">
        <v>655341</v>
      </c>
      <c r="D10" s="113"/>
      <c r="E10" s="114">
        <v>157872</v>
      </c>
      <c r="F10" s="21"/>
      <c r="G10" s="21"/>
      <c r="H10" s="21"/>
      <c r="I10" s="27"/>
    </row>
    <row r="11" spans="1:9" ht="12.75">
      <c r="A11" s="26"/>
      <c r="B11" s="110" t="s">
        <v>79</v>
      </c>
      <c r="C11" s="112">
        <v>126659</v>
      </c>
      <c r="D11" s="113"/>
      <c r="E11" s="114">
        <v>22180</v>
      </c>
      <c r="F11" s="21"/>
      <c r="G11" s="21"/>
      <c r="H11" s="21"/>
      <c r="I11" s="27"/>
    </row>
    <row r="12" spans="1:9" ht="27.75" customHeight="1">
      <c r="A12" s="26">
        <v>2000000000</v>
      </c>
      <c r="B12" s="110" t="s">
        <v>56</v>
      </c>
      <c r="C12" s="115">
        <v>4446782</v>
      </c>
      <c r="D12" s="116"/>
      <c r="E12" s="107">
        <v>511350</v>
      </c>
      <c r="F12" s="21">
        <f>SUM(E12/C12*100)</f>
        <v>11.499326929001692</v>
      </c>
      <c r="G12" s="21" t="e">
        <f>SUM(E12/D12*100)</f>
        <v>#DIV/0!</v>
      </c>
      <c r="H12" s="21">
        <f>SUM(E12/E17*100)</f>
        <v>74.679463213336</v>
      </c>
      <c r="I12" s="27"/>
    </row>
    <row r="13" spans="1:9" ht="17.25" customHeight="1" hidden="1">
      <c r="A13" s="26"/>
      <c r="B13" s="111" t="s">
        <v>82</v>
      </c>
      <c r="C13" s="117">
        <v>23667</v>
      </c>
      <c r="D13" s="117">
        <v>23667</v>
      </c>
      <c r="E13" s="118"/>
      <c r="F13" s="22">
        <f>SUM(E13/C13*100)</f>
        <v>0</v>
      </c>
      <c r="G13" s="22">
        <f>SUM(E13/D13*100)</f>
        <v>0</v>
      </c>
      <c r="H13" s="22">
        <f>SUM(E13/E17*100)</f>
        <v>0</v>
      </c>
      <c r="I13" s="27"/>
    </row>
    <row r="14" spans="1:9" ht="17.25" customHeight="1" hidden="1">
      <c r="A14" s="26"/>
      <c r="B14" s="111" t="s">
        <v>83</v>
      </c>
      <c r="C14" s="117">
        <v>307627</v>
      </c>
      <c r="D14" s="117">
        <v>290721</v>
      </c>
      <c r="E14" s="118">
        <v>285913</v>
      </c>
      <c r="F14" s="22"/>
      <c r="G14" s="22"/>
      <c r="H14" s="22"/>
      <c r="I14" s="27"/>
    </row>
    <row r="15" spans="1:8" ht="66.75" customHeight="1">
      <c r="A15" s="99">
        <v>208000000</v>
      </c>
      <c r="B15" s="111" t="s">
        <v>80</v>
      </c>
      <c r="C15" s="119"/>
      <c r="D15" s="113"/>
      <c r="E15" s="114">
        <v>-6675.6</v>
      </c>
      <c r="F15" s="101"/>
      <c r="G15" s="102"/>
      <c r="H15" s="100"/>
    </row>
    <row r="16" spans="1:8" ht="13.5" thickBot="1">
      <c r="A16" s="1"/>
      <c r="B16" s="55"/>
      <c r="C16" s="40"/>
      <c r="D16" s="40"/>
      <c r="E16" s="32"/>
      <c r="F16" s="23"/>
      <c r="G16" s="23"/>
      <c r="H16" s="23"/>
    </row>
    <row r="17" spans="1:8" ht="18.75" customHeight="1" thickBot="1">
      <c r="A17" s="11"/>
      <c r="B17" s="18" t="s">
        <v>15</v>
      </c>
      <c r="C17" s="33">
        <f>SUM(C9+C12)</f>
        <v>5228782</v>
      </c>
      <c r="D17" s="33" t="e">
        <f>SUM(D9+D12+#REF!)</f>
        <v>#REF!</v>
      </c>
      <c r="E17" s="33">
        <f>SUM(E9+E12+E15)</f>
        <v>684726.4</v>
      </c>
      <c r="F17" s="19">
        <f>SUM(E17/C17*100)</f>
        <v>13.095332718021139</v>
      </c>
      <c r="G17" s="19" t="e">
        <f>SUM(E17/D17*100)</f>
        <v>#REF!</v>
      </c>
      <c r="H17" s="20" t="e">
        <f>SUM(H9+H12+#REF!)</f>
        <v>#REF!</v>
      </c>
    </row>
    <row r="18" spans="1:8" ht="12.75">
      <c r="A18" s="1"/>
      <c r="B18" s="13"/>
      <c r="C18" s="34"/>
      <c r="D18" s="42"/>
      <c r="E18" s="35"/>
      <c r="F18" s="24"/>
      <c r="G18" s="24"/>
      <c r="H18" s="24"/>
    </row>
    <row r="19" spans="1:8" ht="12.75">
      <c r="A19" s="6" t="s">
        <v>8</v>
      </c>
      <c r="B19" s="3"/>
      <c r="C19" s="36"/>
      <c r="D19" s="41"/>
      <c r="E19" s="37"/>
      <c r="F19" s="25"/>
      <c r="G19" s="25"/>
      <c r="H19" s="25"/>
    </row>
    <row r="20" spans="1:8" ht="15" customHeight="1">
      <c r="A20" s="7" t="s">
        <v>30</v>
      </c>
      <c r="B20" s="3" t="s">
        <v>9</v>
      </c>
      <c r="C20" s="108">
        <v>391294</v>
      </c>
      <c r="D20" s="31">
        <v>144190</v>
      </c>
      <c r="E20" s="103">
        <v>82815</v>
      </c>
      <c r="F20" s="21">
        <f aca="true" t="shared" si="0" ref="F20:F29">SUM(E20/C20*100)</f>
        <v>21.16439301394859</v>
      </c>
      <c r="G20" s="21">
        <f>SUM(E20/D20*100)</f>
        <v>57.43463485678618</v>
      </c>
      <c r="H20" s="21">
        <f>SUM(E20/E30*100)</f>
        <v>10.597973184817953</v>
      </c>
    </row>
    <row r="21" spans="1:8" ht="12.75">
      <c r="A21" s="7" t="s">
        <v>31</v>
      </c>
      <c r="B21" s="3" t="s">
        <v>26</v>
      </c>
      <c r="C21" s="98">
        <v>2646</v>
      </c>
      <c r="D21" s="31">
        <v>412</v>
      </c>
      <c r="E21" s="103">
        <v>129</v>
      </c>
      <c r="F21" s="21">
        <f t="shared" si="0"/>
        <v>4.875283446712018</v>
      </c>
      <c r="G21" s="21"/>
      <c r="H21" s="21"/>
    </row>
    <row r="22" spans="1:8" ht="12.75">
      <c r="A22" s="7" t="s">
        <v>28</v>
      </c>
      <c r="B22" s="3" t="s">
        <v>10</v>
      </c>
      <c r="C22" s="98">
        <v>396718</v>
      </c>
      <c r="D22" s="31">
        <v>25676</v>
      </c>
      <c r="E22" s="104">
        <v>24073</v>
      </c>
      <c r="F22" s="21">
        <f t="shared" si="0"/>
        <v>6.068038253873028</v>
      </c>
      <c r="G22" s="21">
        <f>SUM(E22/D22*100)</f>
        <v>93.7568157033806</v>
      </c>
      <c r="H22" s="21">
        <f>SUM(E22/E30*100)</f>
        <v>3.080661818246967</v>
      </c>
    </row>
    <row r="23" spans="1:8" ht="12" customHeight="1">
      <c r="A23" s="7" t="s">
        <v>32</v>
      </c>
      <c r="B23" s="3" t="s">
        <v>25</v>
      </c>
      <c r="C23" s="98">
        <v>2122499</v>
      </c>
      <c r="D23" s="31">
        <v>447528</v>
      </c>
      <c r="E23" s="104">
        <v>184205</v>
      </c>
      <c r="F23" s="21">
        <f t="shared" si="0"/>
        <v>8.67868488983976</v>
      </c>
      <c r="G23" s="21">
        <f>SUM(E23/D23*100)</f>
        <v>41.16055308271214</v>
      </c>
      <c r="H23" s="21">
        <f>SUM(E23/E30*100)</f>
        <v>23.573019990453314</v>
      </c>
    </row>
    <row r="24" spans="1:8" ht="12.75">
      <c r="A24" s="7" t="s">
        <v>33</v>
      </c>
      <c r="B24" s="3" t="s">
        <v>11</v>
      </c>
      <c r="C24" s="98">
        <v>1951403</v>
      </c>
      <c r="D24" s="31">
        <v>553025</v>
      </c>
      <c r="E24" s="104">
        <v>376692</v>
      </c>
      <c r="F24" s="21">
        <f t="shared" si="0"/>
        <v>19.30364973303823</v>
      </c>
      <c r="G24" s="21">
        <f>SUM(E24/D24*100)</f>
        <v>68.11482301885087</v>
      </c>
      <c r="H24" s="21">
        <f>SUM(E24/E30*100)</f>
        <v>48.2059012852194</v>
      </c>
    </row>
    <row r="25" spans="1:8" ht="24.75" customHeight="1">
      <c r="A25" s="7" t="s">
        <v>34</v>
      </c>
      <c r="B25" s="3" t="s">
        <v>12</v>
      </c>
      <c r="C25" s="97">
        <v>223312</v>
      </c>
      <c r="D25" s="31">
        <v>39429</v>
      </c>
      <c r="E25" s="105">
        <v>44171</v>
      </c>
      <c r="F25" s="21">
        <f t="shared" si="0"/>
        <v>19.779949129469085</v>
      </c>
      <c r="G25" s="21">
        <f>SUM(E25/D25*100)</f>
        <v>112.02668086941084</v>
      </c>
      <c r="H25" s="21">
        <f>SUM(E25/E30*100)</f>
        <v>5.652636280222108</v>
      </c>
    </row>
    <row r="26" spans="1:8" ht="12.75">
      <c r="A26" s="7" t="s">
        <v>35</v>
      </c>
      <c r="B26" s="3" t="s">
        <v>13</v>
      </c>
      <c r="C26" s="98">
        <v>176336</v>
      </c>
      <c r="D26" s="31">
        <v>38140</v>
      </c>
      <c r="E26" s="106">
        <v>29044</v>
      </c>
      <c r="F26" s="21">
        <f t="shared" si="0"/>
        <v>16.470828418473822</v>
      </c>
      <c r="G26" s="21">
        <f>SUM(E26/D26*100)</f>
        <v>76.15102254850551</v>
      </c>
      <c r="H26" s="21">
        <f>SUM(E26/E30*100)</f>
        <v>3.7168089498261505</v>
      </c>
    </row>
    <row r="27" spans="1:8" ht="11.25" customHeight="1">
      <c r="A27" s="95" t="s">
        <v>75</v>
      </c>
      <c r="B27" s="12" t="s">
        <v>73</v>
      </c>
      <c r="C27" s="98">
        <v>166811</v>
      </c>
      <c r="D27" s="40"/>
      <c r="E27" s="106">
        <v>35569</v>
      </c>
      <c r="F27" s="96">
        <f t="shared" si="0"/>
        <v>21.322934338862545</v>
      </c>
      <c r="G27" s="96"/>
      <c r="H27" s="96"/>
    </row>
    <row r="28" spans="1:8" ht="24.75" customHeight="1">
      <c r="A28" s="95" t="s">
        <v>76</v>
      </c>
      <c r="B28" s="12" t="s">
        <v>74</v>
      </c>
      <c r="C28" s="41">
        <v>14389</v>
      </c>
      <c r="D28" s="41"/>
      <c r="E28" s="88">
        <v>4725</v>
      </c>
      <c r="F28" s="96">
        <f t="shared" si="0"/>
        <v>32.837584265758565</v>
      </c>
      <c r="G28" s="96"/>
      <c r="H28" s="96"/>
    </row>
    <row r="29" spans="1:8" ht="41.25" customHeight="1" thickBot="1">
      <c r="A29" s="94">
        <v>1300</v>
      </c>
      <c r="B29" s="12" t="s">
        <v>77</v>
      </c>
      <c r="C29" s="41">
        <v>500</v>
      </c>
      <c r="D29" s="41"/>
      <c r="E29" s="88"/>
      <c r="F29" s="23">
        <f t="shared" si="0"/>
        <v>0</v>
      </c>
      <c r="G29" s="23"/>
      <c r="H29" s="23"/>
    </row>
    <row r="30" spans="1:8" ht="18.75" customHeight="1" thickBot="1">
      <c r="A30" s="11"/>
      <c r="B30" s="18" t="s">
        <v>14</v>
      </c>
      <c r="C30" s="33">
        <f>SUM(C20:C29)</f>
        <v>5445908</v>
      </c>
      <c r="D30" s="33">
        <f>SUM(D20:D29)</f>
        <v>1248400</v>
      </c>
      <c r="E30" s="87">
        <f>SUM(E20:E29)</f>
        <v>781423</v>
      </c>
      <c r="F30" s="86">
        <f>SUM(E30/C30*100)</f>
        <v>14.348810152503495</v>
      </c>
      <c r="G30" s="19">
        <f>SUM(E30/D30*100)</f>
        <v>62.5939602691445</v>
      </c>
      <c r="H30" s="20">
        <f>SUM(H20:H26)</f>
        <v>94.82700150878588</v>
      </c>
    </row>
    <row r="31" spans="1:8" ht="18.75" customHeight="1">
      <c r="A31" s="49" t="s">
        <v>70</v>
      </c>
      <c r="B31" s="89" t="s">
        <v>71</v>
      </c>
      <c r="C31" s="90">
        <f>C17-C30</f>
        <v>-217126</v>
      </c>
      <c r="D31" s="90"/>
      <c r="E31" s="90">
        <f>E17-E30</f>
        <v>-96696.59999999998</v>
      </c>
      <c r="F31" s="91"/>
      <c r="G31" s="92"/>
      <c r="H31" s="93"/>
    </row>
    <row r="32" spans="1:8" ht="12.75">
      <c r="A32" s="48"/>
      <c r="B32" s="72"/>
      <c r="C32" s="70"/>
      <c r="D32" s="70"/>
      <c r="E32" s="70"/>
      <c r="F32" s="83"/>
      <c r="G32" s="14"/>
      <c r="H32" s="14"/>
    </row>
    <row r="33" spans="1:8" ht="16.5" customHeight="1" hidden="1">
      <c r="A33" s="71" t="s">
        <v>16</v>
      </c>
      <c r="B33" s="72" t="s">
        <v>17</v>
      </c>
      <c r="C33" s="70">
        <f>SUM(C17-C30)</f>
        <v>-217126</v>
      </c>
      <c r="D33" s="70"/>
      <c r="E33" s="48"/>
      <c r="F33" s="15"/>
      <c r="G33" s="1"/>
      <c r="H33" s="1"/>
    </row>
    <row r="34" spans="1:8" ht="14.25" customHeight="1" hidden="1" thickBot="1">
      <c r="A34" s="48"/>
      <c r="B34" s="72" t="s">
        <v>18</v>
      </c>
      <c r="C34" s="70"/>
      <c r="D34" s="70"/>
      <c r="E34" s="70">
        <f>SUM(E17-E30)</f>
        <v>-96696.59999999998</v>
      </c>
      <c r="F34" s="15"/>
      <c r="G34" s="1"/>
      <c r="H34" s="1"/>
    </row>
    <row r="35" spans="1:8" ht="12.75" hidden="1">
      <c r="A35" s="48"/>
      <c r="B35" s="72"/>
      <c r="C35" s="70"/>
      <c r="D35" s="70"/>
      <c r="E35" s="70"/>
      <c r="F35" s="15"/>
      <c r="G35" s="1"/>
      <c r="H35" s="1"/>
    </row>
    <row r="36" spans="1:9" ht="14.25" customHeight="1" hidden="1">
      <c r="A36" s="71" t="s">
        <v>19</v>
      </c>
      <c r="B36" s="72" t="s">
        <v>20</v>
      </c>
      <c r="C36" s="73"/>
      <c r="D36" s="73"/>
      <c r="E36" s="73">
        <v>77143</v>
      </c>
      <c r="F36" s="50"/>
      <c r="G36" s="2"/>
      <c r="H36" s="2"/>
      <c r="I36" s="27"/>
    </row>
    <row r="37" spans="1:9" ht="12" customHeight="1" hidden="1" thickBot="1">
      <c r="A37" s="74"/>
      <c r="B37" s="72" t="s">
        <v>36</v>
      </c>
      <c r="C37" s="73"/>
      <c r="D37" s="73"/>
      <c r="E37" s="73">
        <v>189983</v>
      </c>
      <c r="F37" s="50"/>
      <c r="G37" s="2"/>
      <c r="H37" s="2"/>
      <c r="I37" s="27"/>
    </row>
    <row r="38" spans="1:9" ht="12.75" customHeight="1" hidden="1">
      <c r="A38" s="74"/>
      <c r="B38" s="72" t="s">
        <v>21</v>
      </c>
      <c r="C38" s="73"/>
      <c r="D38" s="73"/>
      <c r="E38" s="73">
        <v>40406</v>
      </c>
      <c r="F38" s="130" t="s">
        <v>66</v>
      </c>
      <c r="G38" s="130"/>
      <c r="H38" s="131"/>
      <c r="I38" s="27"/>
    </row>
    <row r="39" spans="1:9" ht="14.25" customHeight="1" hidden="1" thickBot="1">
      <c r="A39" s="74"/>
      <c r="B39" s="72" t="s">
        <v>22</v>
      </c>
      <c r="C39" s="73"/>
      <c r="D39" s="73"/>
      <c r="E39" s="73">
        <v>18162</v>
      </c>
      <c r="F39" s="128" t="s">
        <v>67</v>
      </c>
      <c r="G39" s="128"/>
      <c r="H39" s="129"/>
      <c r="I39" s="27"/>
    </row>
    <row r="40" spans="1:9" ht="12" customHeight="1" hidden="1">
      <c r="A40" s="74"/>
      <c r="B40" s="72" t="s">
        <v>23</v>
      </c>
      <c r="C40" s="73"/>
      <c r="D40" s="73"/>
      <c r="E40" s="73">
        <v>8000</v>
      </c>
      <c r="F40" s="122" t="s">
        <v>52</v>
      </c>
      <c r="G40" s="122"/>
      <c r="H40" s="123"/>
      <c r="I40" s="27"/>
    </row>
    <row r="41" spans="1:9" ht="15" customHeight="1" hidden="1" thickBot="1">
      <c r="A41" s="74"/>
      <c r="B41" s="48" t="s">
        <v>24</v>
      </c>
      <c r="C41" s="73"/>
      <c r="D41" s="73"/>
      <c r="E41" s="73">
        <v>8000</v>
      </c>
      <c r="F41" s="124" t="s">
        <v>52</v>
      </c>
      <c r="G41" s="124"/>
      <c r="H41" s="125"/>
      <c r="I41" s="27"/>
    </row>
    <row r="42" spans="1:9" ht="12.75" hidden="1">
      <c r="A42" s="48"/>
      <c r="B42" s="48" t="s">
        <v>59</v>
      </c>
      <c r="C42" s="73"/>
      <c r="D42" s="73"/>
      <c r="E42" s="73">
        <v>6</v>
      </c>
      <c r="F42" s="62"/>
      <c r="G42" s="38"/>
      <c r="H42" s="38"/>
      <c r="I42" s="27"/>
    </row>
    <row r="43" spans="1:9" ht="12.75" hidden="1">
      <c r="A43" s="48"/>
      <c r="B43" s="48" t="s">
        <v>37</v>
      </c>
      <c r="C43" s="73"/>
      <c r="D43" s="73"/>
      <c r="E43" s="70">
        <f>SUM(E36-E37+E38-E39+E40-E41+E42)</f>
        <v>-90590</v>
      </c>
      <c r="F43" s="50"/>
      <c r="G43" s="2"/>
      <c r="H43" s="2"/>
      <c r="I43" s="27"/>
    </row>
    <row r="44" spans="1:9" ht="12.75" hidden="1">
      <c r="A44" s="48"/>
      <c r="B44" s="48" t="s">
        <v>39</v>
      </c>
      <c r="C44" s="64"/>
      <c r="D44" s="64"/>
      <c r="E44" s="64"/>
      <c r="F44" s="17"/>
      <c r="G44" s="17"/>
      <c r="H44" s="17"/>
      <c r="I44" s="27"/>
    </row>
    <row r="45" spans="1:9" ht="12.75" hidden="1">
      <c r="A45" s="48"/>
      <c r="B45" s="63" t="s">
        <v>40</v>
      </c>
      <c r="C45" s="64" t="s">
        <v>39</v>
      </c>
      <c r="D45" s="64" t="s">
        <v>64</v>
      </c>
      <c r="E45" s="64" t="s">
        <v>47</v>
      </c>
      <c r="F45" s="17"/>
      <c r="G45" s="17"/>
      <c r="H45" s="17"/>
      <c r="I45" s="27"/>
    </row>
    <row r="46" spans="1:9" ht="12.75" hidden="1">
      <c r="A46" s="75"/>
      <c r="B46" s="76" t="s">
        <v>27</v>
      </c>
      <c r="C46" s="65"/>
      <c r="D46" s="77">
        <v>77143013.11</v>
      </c>
      <c r="E46" s="65">
        <v>189983129.72</v>
      </c>
      <c r="F46" s="28"/>
      <c r="G46" s="28"/>
      <c r="H46" s="28"/>
      <c r="I46" s="80"/>
    </row>
    <row r="47" spans="1:9" ht="12.75" hidden="1">
      <c r="A47" s="75"/>
      <c r="B47" s="67" t="s">
        <v>62</v>
      </c>
      <c r="C47" s="64"/>
      <c r="D47" s="66">
        <v>15586885.84</v>
      </c>
      <c r="E47" s="66">
        <v>20200200</v>
      </c>
      <c r="F47" s="58"/>
      <c r="G47" s="59"/>
      <c r="H47" s="43"/>
      <c r="I47" s="81"/>
    </row>
    <row r="48" spans="1:9" ht="12.75" hidden="1">
      <c r="A48" s="75"/>
      <c r="B48" s="67" t="s">
        <v>63</v>
      </c>
      <c r="C48" s="64"/>
      <c r="D48" s="66"/>
      <c r="E48" s="66" t="s">
        <v>68</v>
      </c>
      <c r="F48" s="58"/>
      <c r="G48" s="59"/>
      <c r="H48" s="43"/>
      <c r="I48" s="44"/>
    </row>
    <row r="49" spans="1:9" ht="12.75" hidden="1">
      <c r="A49" s="75"/>
      <c r="B49" s="67" t="s">
        <v>45</v>
      </c>
      <c r="C49" s="64" t="s">
        <v>61</v>
      </c>
      <c r="D49" s="66">
        <v>28362236.72</v>
      </c>
      <c r="E49" s="84" t="s">
        <v>68</v>
      </c>
      <c r="F49" s="58"/>
      <c r="G49" s="59"/>
      <c r="H49" s="43"/>
      <c r="I49" s="44" t="s">
        <v>55</v>
      </c>
    </row>
    <row r="50" spans="1:11" ht="12.75" hidden="1">
      <c r="A50" s="75"/>
      <c r="B50" s="67" t="s">
        <v>29</v>
      </c>
      <c r="C50" s="64"/>
      <c r="D50" s="66">
        <v>6222563.98</v>
      </c>
      <c r="E50" s="64">
        <v>9327923</v>
      </c>
      <c r="F50" s="27"/>
      <c r="G50" s="27"/>
      <c r="H50" s="30"/>
      <c r="I50" s="45" t="s">
        <v>54</v>
      </c>
      <c r="J50" s="1" t="s">
        <v>53</v>
      </c>
      <c r="K50" s="1"/>
    </row>
    <row r="51" spans="1:11" ht="12.75" hidden="1">
      <c r="A51" s="75"/>
      <c r="B51" s="67" t="s">
        <v>41</v>
      </c>
      <c r="C51" s="64"/>
      <c r="D51" s="66">
        <v>26837866.73</v>
      </c>
      <c r="E51" s="68" t="s">
        <v>68</v>
      </c>
      <c r="F51" s="56"/>
      <c r="G51" s="56"/>
      <c r="H51" s="17"/>
      <c r="I51" s="36">
        <f>SUM(E17+E38+E40)</f>
        <v>733132.4</v>
      </c>
      <c r="J51" s="1">
        <v>288524</v>
      </c>
      <c r="K51" s="36">
        <f>SUM(J51-I51)</f>
        <v>-444608.4</v>
      </c>
    </row>
    <row r="52" spans="1:11" ht="12" customHeight="1" hidden="1">
      <c r="A52" s="75"/>
      <c r="B52" s="78" t="s">
        <v>46</v>
      </c>
      <c r="C52" s="48"/>
      <c r="D52" s="69" t="s">
        <v>50</v>
      </c>
      <c r="E52" s="69" t="s">
        <v>50</v>
      </c>
      <c r="F52" s="60"/>
      <c r="G52" s="60"/>
      <c r="H52" s="39"/>
      <c r="I52" s="41">
        <f>SUM(E30+E39+E41)</f>
        <v>807585</v>
      </c>
      <c r="J52" s="1">
        <v>295091</v>
      </c>
      <c r="K52" s="36">
        <f>SUM(J52-I52)</f>
        <v>-512494</v>
      </c>
    </row>
    <row r="53" spans="1:8" ht="12.75" hidden="1">
      <c r="A53" s="48"/>
      <c r="B53" s="67" t="s">
        <v>58</v>
      </c>
      <c r="C53" s="64"/>
      <c r="D53" s="79" t="s">
        <v>60</v>
      </c>
      <c r="E53" s="68" t="s">
        <v>68</v>
      </c>
      <c r="F53" s="60"/>
      <c r="G53" s="60"/>
      <c r="H53" s="39"/>
    </row>
    <row r="54" spans="1:7" ht="12.75" hidden="1">
      <c r="A54" s="48"/>
      <c r="B54" s="67" t="s">
        <v>51</v>
      </c>
      <c r="C54" s="47"/>
      <c r="D54" s="64">
        <v>113459.84</v>
      </c>
      <c r="E54" s="66" t="s">
        <v>68</v>
      </c>
      <c r="F54" s="27"/>
      <c r="G54" s="27"/>
    </row>
    <row r="55" spans="1:7" ht="12.75" hidden="1">
      <c r="A55" s="48"/>
      <c r="B55" s="67"/>
      <c r="C55" s="47"/>
      <c r="D55" s="79"/>
      <c r="E55" s="66"/>
      <c r="F55" s="27"/>
      <c r="G55" s="27"/>
    </row>
    <row r="56" spans="1:7" ht="12.75" hidden="1">
      <c r="A56" s="48"/>
      <c r="B56" s="67"/>
      <c r="C56" s="47"/>
      <c r="D56" s="79"/>
      <c r="E56" s="66"/>
      <c r="F56" s="27"/>
      <c r="G56" s="27"/>
    </row>
    <row r="57" spans="1:7" ht="12.75" hidden="1">
      <c r="A57" s="48"/>
      <c r="B57" s="67" t="s">
        <v>65</v>
      </c>
      <c r="C57" s="47"/>
      <c r="D57" s="79">
        <v>1313224</v>
      </c>
      <c r="E57" s="66" t="s">
        <v>68</v>
      </c>
      <c r="F57" s="27"/>
      <c r="G57" s="27"/>
    </row>
    <row r="58" spans="1:8" ht="12.75" hidden="1">
      <c r="A58" s="56" t="s">
        <v>42</v>
      </c>
      <c r="B58" s="67" t="s">
        <v>44</v>
      </c>
      <c r="C58" s="85"/>
      <c r="D58" s="64">
        <v>20000</v>
      </c>
      <c r="E58" s="56">
        <v>0</v>
      </c>
      <c r="F58" s="48"/>
      <c r="G58" s="48"/>
      <c r="H58" s="30"/>
    </row>
    <row r="59" spans="1:9" ht="46.5" customHeight="1">
      <c r="A59" s="121" t="s">
        <v>84</v>
      </c>
      <c r="B59" s="121"/>
      <c r="C59" s="121"/>
      <c r="D59" s="121"/>
      <c r="E59" s="121"/>
      <c r="F59" s="17"/>
      <c r="G59" s="17"/>
      <c r="H59" s="44"/>
      <c r="I59" s="30"/>
    </row>
    <row r="60" spans="2:7" ht="12.75" hidden="1">
      <c r="B60" s="16" t="s">
        <v>48</v>
      </c>
      <c r="C60" s="46"/>
      <c r="D60" s="16"/>
      <c r="E60" s="16"/>
      <c r="F60" s="16"/>
      <c r="G60" s="16"/>
    </row>
    <row r="61" spans="2:7" ht="12.75" hidden="1">
      <c r="B61" s="16" t="s">
        <v>49</v>
      </c>
      <c r="C61" s="46"/>
      <c r="D61" s="16"/>
      <c r="E61" s="16"/>
      <c r="F61" s="16"/>
      <c r="G61" s="16"/>
    </row>
    <row r="62" spans="1:9" ht="12.75">
      <c r="A62" t="s">
        <v>43</v>
      </c>
      <c r="E62" s="30"/>
      <c r="I62" s="30"/>
    </row>
    <row r="63" spans="2:7" ht="12.75">
      <c r="B63" s="16"/>
      <c r="C63" s="46"/>
      <c r="D63" s="16"/>
      <c r="E63" s="16"/>
      <c r="F63" s="16"/>
      <c r="G63" s="16"/>
    </row>
    <row r="66" spans="2:7" ht="12.75">
      <c r="B66" s="16"/>
      <c r="C66" s="46"/>
      <c r="D66" s="29"/>
      <c r="E66" s="16"/>
      <c r="F66" s="16"/>
      <c r="G66" s="16"/>
    </row>
    <row r="67" spans="2:7" ht="12.75">
      <c r="B67" s="16"/>
      <c r="C67" s="46"/>
      <c r="D67" s="16"/>
      <c r="E67" s="16"/>
      <c r="F67" s="16"/>
      <c r="G67" s="16"/>
    </row>
    <row r="68" spans="2:7" ht="12.75">
      <c r="B68" s="16"/>
      <c r="C68" s="46"/>
      <c r="D68" s="16"/>
      <c r="E68" s="16"/>
      <c r="F68" s="16"/>
      <c r="G68" s="16"/>
    </row>
    <row r="69" ht="12.75">
      <c r="C69" s="30"/>
    </row>
    <row r="70" ht="12.75">
      <c r="C70" s="30"/>
    </row>
    <row r="72" spans="2:6" ht="12.75">
      <c r="B72" s="51"/>
      <c r="C72" s="52"/>
      <c r="D72" s="53"/>
      <c r="E72" s="53"/>
      <c r="F72" s="54"/>
    </row>
    <row r="73" spans="2:6" ht="12.75">
      <c r="B73" s="51"/>
      <c r="C73" s="52"/>
      <c r="D73" s="53"/>
      <c r="E73" s="53"/>
      <c r="F73" s="54"/>
    </row>
    <row r="74" spans="2:6" ht="12.75">
      <c r="B74" s="51"/>
      <c r="C74" s="52"/>
      <c r="D74" s="53"/>
      <c r="E74" s="53"/>
      <c r="F74" s="54"/>
    </row>
    <row r="75" spans="2:6" ht="12.75">
      <c r="B75" s="51"/>
      <c r="C75" s="52"/>
      <c r="D75" s="53"/>
      <c r="E75" s="53"/>
      <c r="F75" s="54"/>
    </row>
  </sheetData>
  <sheetProtection/>
  <mergeCells count="8">
    <mergeCell ref="A59:E59"/>
    <mergeCell ref="F40:H40"/>
    <mergeCell ref="F41:H41"/>
    <mergeCell ref="A1:H1"/>
    <mergeCell ref="A2:H2"/>
    <mergeCell ref="A3:H4"/>
    <mergeCell ref="F39:H39"/>
    <mergeCell ref="F38:H3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Wind</cp:lastModifiedBy>
  <cp:lastPrinted>2024-04-15T06:26:05Z</cp:lastPrinted>
  <dcterms:created xsi:type="dcterms:W3CDTF">2007-08-20T05:05:46Z</dcterms:created>
  <dcterms:modified xsi:type="dcterms:W3CDTF">2024-04-22T05:05:56Z</dcterms:modified>
  <cp:category/>
  <cp:version/>
  <cp:contentType/>
  <cp:contentStatus/>
</cp:coreProperties>
</file>