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7" windowWidth="14807" windowHeight="7953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F32" i="1" l="1"/>
  <c r="F31" i="1"/>
  <c r="O61" i="1"/>
  <c r="O59" i="1"/>
  <c r="O58" i="1"/>
  <c r="O56" i="1"/>
  <c r="O55" i="1"/>
  <c r="O54" i="1"/>
  <c r="O52" i="1"/>
  <c r="O51" i="1"/>
  <c r="O50" i="1"/>
  <c r="O49" i="1"/>
  <c r="O48" i="1"/>
  <c r="O46" i="1"/>
  <c r="O45" i="1"/>
  <c r="O43" i="1"/>
  <c r="O42" i="1"/>
  <c r="O41" i="1"/>
  <c r="O40" i="1"/>
  <c r="O39" i="1"/>
  <c r="O38" i="1"/>
  <c r="O36" i="1"/>
  <c r="O34" i="1"/>
  <c r="O33" i="1"/>
  <c r="O32" i="1"/>
  <c r="O31" i="1"/>
  <c r="O29" i="1"/>
  <c r="O28" i="1"/>
  <c r="O27" i="1"/>
  <c r="O26" i="1"/>
  <c r="O25" i="1"/>
  <c r="O24" i="1"/>
  <c r="O22" i="1"/>
  <c r="O21" i="1"/>
  <c r="O19" i="1"/>
  <c r="O18" i="1"/>
  <c r="O17" i="1"/>
  <c r="O16" i="1"/>
  <c r="O15" i="1"/>
  <c r="O14" i="1"/>
  <c r="O13" i="1"/>
  <c r="O12" i="1"/>
  <c r="M60" i="1" l="1"/>
  <c r="K60" i="1"/>
  <c r="I60" i="1"/>
  <c r="G60" i="1"/>
  <c r="E60" i="1"/>
  <c r="D60" i="1"/>
  <c r="M57" i="1"/>
  <c r="K57" i="1"/>
  <c r="I57" i="1"/>
  <c r="G57" i="1"/>
  <c r="E57" i="1"/>
  <c r="D57" i="1"/>
  <c r="L56" i="1"/>
  <c r="J56" i="1"/>
  <c r="M53" i="1"/>
  <c r="K53" i="1"/>
  <c r="I53" i="1"/>
  <c r="G53" i="1"/>
  <c r="E53" i="1"/>
  <c r="D53" i="1"/>
  <c r="H56" i="1"/>
  <c r="F56" i="1"/>
  <c r="M47" i="1"/>
  <c r="K47" i="1"/>
  <c r="I47" i="1"/>
  <c r="G47" i="1"/>
  <c r="E47" i="1"/>
  <c r="D47" i="1"/>
  <c r="M44" i="1"/>
  <c r="K44" i="1"/>
  <c r="I44" i="1"/>
  <c r="G44" i="1"/>
  <c r="E44" i="1"/>
  <c r="D44" i="1"/>
  <c r="M37" i="1"/>
  <c r="K37" i="1"/>
  <c r="I37" i="1"/>
  <c r="G37" i="1"/>
  <c r="E37" i="1"/>
  <c r="D37" i="1"/>
  <c r="M35" i="1"/>
  <c r="K35" i="1"/>
  <c r="I35" i="1"/>
  <c r="G35" i="1"/>
  <c r="E35" i="1"/>
  <c r="D35" i="1"/>
  <c r="O35" i="1" s="1"/>
  <c r="M30" i="1"/>
  <c r="K30" i="1"/>
  <c r="I30" i="1"/>
  <c r="G30" i="1"/>
  <c r="E30" i="1"/>
  <c r="D30" i="1"/>
  <c r="O60" i="1"/>
  <c r="N61" i="1"/>
  <c r="N60" i="1" s="1"/>
  <c r="N59" i="1"/>
  <c r="N58" i="1"/>
  <c r="N56" i="1"/>
  <c r="N55" i="1"/>
  <c r="N54" i="1"/>
  <c r="N52" i="1"/>
  <c r="N51" i="1"/>
  <c r="N50" i="1"/>
  <c r="N49" i="1"/>
  <c r="N48" i="1"/>
  <c r="N46" i="1"/>
  <c r="N45" i="1"/>
  <c r="N43" i="1"/>
  <c r="N42" i="1"/>
  <c r="N41" i="1"/>
  <c r="N40" i="1"/>
  <c r="N39" i="1"/>
  <c r="N38" i="1"/>
  <c r="N36" i="1"/>
  <c r="N35" i="1" s="1"/>
  <c r="N34" i="1"/>
  <c r="N33" i="1"/>
  <c r="N32" i="1"/>
  <c r="N31" i="1"/>
  <c r="N29" i="1"/>
  <c r="N28" i="1"/>
  <c r="N27" i="1"/>
  <c r="N26" i="1"/>
  <c r="N25" i="1"/>
  <c r="N24" i="1"/>
  <c r="L61" i="1"/>
  <c r="L60" i="1" s="1"/>
  <c r="L59" i="1"/>
  <c r="L58" i="1"/>
  <c r="L55" i="1"/>
  <c r="L54" i="1"/>
  <c r="L52" i="1"/>
  <c r="L51" i="1"/>
  <c r="L50" i="1"/>
  <c r="L49" i="1"/>
  <c r="L48" i="1"/>
  <c r="L46" i="1"/>
  <c r="L45" i="1"/>
  <c r="L43" i="1"/>
  <c r="L42" i="1"/>
  <c r="L41" i="1"/>
  <c r="L40" i="1"/>
  <c r="L39" i="1"/>
  <c r="L38" i="1"/>
  <c r="L36" i="1"/>
  <c r="L35" i="1" s="1"/>
  <c r="L34" i="1"/>
  <c r="L33" i="1"/>
  <c r="L32" i="1"/>
  <c r="L31" i="1"/>
  <c r="L29" i="1"/>
  <c r="L28" i="1"/>
  <c r="L27" i="1"/>
  <c r="L26" i="1"/>
  <c r="L25" i="1"/>
  <c r="L24" i="1"/>
  <c r="J61" i="1"/>
  <c r="J60" i="1" s="1"/>
  <c r="J59" i="1"/>
  <c r="J58" i="1"/>
  <c r="J55" i="1"/>
  <c r="J54" i="1"/>
  <c r="J52" i="1"/>
  <c r="J51" i="1"/>
  <c r="J50" i="1"/>
  <c r="J49" i="1"/>
  <c r="J48" i="1"/>
  <c r="J46" i="1"/>
  <c r="J45" i="1"/>
  <c r="J43" i="1"/>
  <c r="J42" i="1"/>
  <c r="J41" i="1"/>
  <c r="J40" i="1"/>
  <c r="J39" i="1"/>
  <c r="J38" i="1"/>
  <c r="J36" i="1"/>
  <c r="J35" i="1" s="1"/>
  <c r="J34" i="1"/>
  <c r="J33" i="1"/>
  <c r="J32" i="1"/>
  <c r="J31" i="1"/>
  <c r="J29" i="1"/>
  <c r="J28" i="1"/>
  <c r="J27" i="1"/>
  <c r="J26" i="1"/>
  <c r="J25" i="1"/>
  <c r="J24" i="1"/>
  <c r="H61" i="1"/>
  <c r="H60" i="1" s="1"/>
  <c r="H59" i="1"/>
  <c r="H58" i="1"/>
  <c r="H55" i="1"/>
  <c r="H54" i="1"/>
  <c r="H52" i="1"/>
  <c r="H51" i="1"/>
  <c r="H50" i="1"/>
  <c r="H49" i="1"/>
  <c r="H48" i="1"/>
  <c r="H46" i="1"/>
  <c r="H45" i="1"/>
  <c r="H43" i="1"/>
  <c r="H42" i="1"/>
  <c r="H41" i="1"/>
  <c r="H40" i="1"/>
  <c r="H39" i="1"/>
  <c r="H38" i="1"/>
  <c r="H36" i="1"/>
  <c r="H35" i="1" s="1"/>
  <c r="H34" i="1"/>
  <c r="H33" i="1"/>
  <c r="H32" i="1"/>
  <c r="H31" i="1"/>
  <c r="H29" i="1"/>
  <c r="H28" i="1"/>
  <c r="H27" i="1"/>
  <c r="H26" i="1"/>
  <c r="H25" i="1"/>
  <c r="H24" i="1"/>
  <c r="F61" i="1"/>
  <c r="F60" i="1" s="1"/>
  <c r="F59" i="1"/>
  <c r="F58" i="1"/>
  <c r="F55" i="1"/>
  <c r="F54" i="1"/>
  <c r="F52" i="1"/>
  <c r="F51" i="1"/>
  <c r="F50" i="1"/>
  <c r="F49" i="1"/>
  <c r="F48" i="1"/>
  <c r="F46" i="1"/>
  <c r="F45" i="1"/>
  <c r="F43" i="1"/>
  <c r="F42" i="1"/>
  <c r="F41" i="1"/>
  <c r="F40" i="1"/>
  <c r="F39" i="1"/>
  <c r="F38" i="1"/>
  <c r="F36" i="1"/>
  <c r="F35" i="1" s="1"/>
  <c r="F34" i="1"/>
  <c r="F33" i="1"/>
  <c r="F29" i="1"/>
  <c r="F28" i="1"/>
  <c r="F27" i="1"/>
  <c r="F26" i="1"/>
  <c r="F25" i="1"/>
  <c r="F24" i="1"/>
  <c r="M23" i="1"/>
  <c r="K23" i="1"/>
  <c r="I23" i="1"/>
  <c r="G23" i="1"/>
  <c r="E23" i="1"/>
  <c r="D23" i="1"/>
  <c r="L57" i="1" l="1"/>
  <c r="H57" i="1"/>
  <c r="J47" i="1"/>
  <c r="N37" i="1"/>
  <c r="J37" i="1"/>
  <c r="F44" i="1"/>
  <c r="F37" i="1"/>
  <c r="N53" i="1"/>
  <c r="F53" i="1"/>
  <c r="F57" i="1"/>
  <c r="J57" i="1"/>
  <c r="O57" i="1"/>
  <c r="N57" i="1"/>
  <c r="H53" i="1"/>
  <c r="J53" i="1"/>
  <c r="O53" i="1"/>
  <c r="L53" i="1"/>
  <c r="F47" i="1"/>
  <c r="H47" i="1"/>
  <c r="N47" i="1"/>
  <c r="O47" i="1"/>
  <c r="L47" i="1"/>
  <c r="H37" i="1"/>
  <c r="J44" i="1"/>
  <c r="L37" i="1"/>
  <c r="L44" i="1"/>
  <c r="O37" i="1"/>
  <c r="N44" i="1"/>
  <c r="O44" i="1"/>
  <c r="H44" i="1"/>
  <c r="F30" i="1"/>
  <c r="J30" i="1"/>
  <c r="N23" i="1"/>
  <c r="J23" i="1"/>
  <c r="F23" i="1"/>
  <c r="H30" i="1"/>
  <c r="L23" i="1"/>
  <c r="O23" i="1"/>
  <c r="O30" i="1"/>
  <c r="N30" i="1"/>
  <c r="L30" i="1"/>
  <c r="H23" i="1"/>
  <c r="N22" i="1" l="1"/>
  <c r="N21" i="1"/>
  <c r="L22" i="1"/>
  <c r="L21" i="1"/>
  <c r="J22" i="1"/>
  <c r="J20" i="1" s="1"/>
  <c r="J21" i="1"/>
  <c r="H22" i="1"/>
  <c r="H20" i="1" s="1"/>
  <c r="H21" i="1"/>
  <c r="F22" i="1"/>
  <c r="F21" i="1"/>
  <c r="O20" i="1"/>
  <c r="M20" i="1"/>
  <c r="K20" i="1"/>
  <c r="I20" i="1"/>
  <c r="G20" i="1"/>
  <c r="E20" i="1"/>
  <c r="D20" i="1"/>
  <c r="N19" i="1"/>
  <c r="N18" i="1"/>
  <c r="N17" i="1"/>
  <c r="N16" i="1"/>
  <c r="N15" i="1"/>
  <c r="N14" i="1"/>
  <c r="N13" i="1"/>
  <c r="N12" i="1"/>
  <c r="L19" i="1"/>
  <c r="L18" i="1"/>
  <c r="L17" i="1"/>
  <c r="L16" i="1"/>
  <c r="L15" i="1"/>
  <c r="L14" i="1"/>
  <c r="L13" i="1"/>
  <c r="L12" i="1"/>
  <c r="J19" i="1"/>
  <c r="J18" i="1"/>
  <c r="J17" i="1"/>
  <c r="J16" i="1"/>
  <c r="J15" i="1"/>
  <c r="J14" i="1"/>
  <c r="J13" i="1"/>
  <c r="J12" i="1"/>
  <c r="H19" i="1"/>
  <c r="H18" i="1"/>
  <c r="H17" i="1"/>
  <c r="H16" i="1"/>
  <c r="H15" i="1"/>
  <c r="H14" i="1"/>
  <c r="H13" i="1"/>
  <c r="H12" i="1"/>
  <c r="M11" i="1"/>
  <c r="M62" i="1" s="1"/>
  <c r="K11" i="1"/>
  <c r="K62" i="1" s="1"/>
  <c r="I11" i="1"/>
  <c r="I62" i="1" s="1"/>
  <c r="G11" i="1"/>
  <c r="G62" i="1" s="1"/>
  <c r="E11" i="1"/>
  <c r="E62" i="1" s="1"/>
  <c r="D11" i="1"/>
  <c r="D62" i="1" s="1"/>
  <c r="F19" i="1"/>
  <c r="F18" i="1"/>
  <c r="F17" i="1"/>
  <c r="F16" i="1"/>
  <c r="F15" i="1"/>
  <c r="F14" i="1"/>
  <c r="F13" i="1"/>
  <c r="F12" i="1"/>
  <c r="F20" i="1" l="1"/>
  <c r="L20" i="1"/>
  <c r="H11" i="1"/>
  <c r="H62" i="1" s="1"/>
  <c r="J11" i="1"/>
  <c r="J62" i="1" s="1"/>
  <c r="L11" i="1"/>
  <c r="N11" i="1"/>
  <c r="N20" i="1"/>
  <c r="F11" i="1"/>
  <c r="O11" i="1"/>
  <c r="O62" i="1" s="1"/>
  <c r="L62" i="1" l="1"/>
  <c r="F62" i="1"/>
  <c r="N62" i="1"/>
</calcChain>
</file>

<file path=xl/sharedStrings.xml><?xml version="1.0" encoding="utf-8"?>
<sst xmlns="http://schemas.openxmlformats.org/spreadsheetml/2006/main" count="187" uniqueCount="99">
  <si>
    <t/>
  </si>
  <si>
    <t>(тыс.рублей)</t>
  </si>
  <si>
    <t>Итого изменений</t>
  </si>
  <si>
    <t>1</t>
  </si>
  <si>
    <t>2</t>
  </si>
  <si>
    <t>3</t>
  </si>
  <si>
    <t>10</t>
  </si>
  <si>
    <t>11</t>
  </si>
  <si>
    <t>12</t>
  </si>
  <si>
    <t>13</t>
  </si>
  <si>
    <t>14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</si>
  <si>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</si>
  <si>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</si>
  <si>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</si>
  <si>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</si>
  <si>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</si>
  <si>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</si>
  <si>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</si>
  <si>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</si>
  <si>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</si>
  <si>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</si>
  <si>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</si>
  <si>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</si>
  <si>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</si>
  <si>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</si>
  <si>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</si>
  <si>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</si>
  <si>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</si>
  <si>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</si>
  <si>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09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</si>
  <si>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</si>
  <si>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</si>
  <si>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</si>
  <si>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</si>
  <si>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</si>
  <si>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</si>
  <si>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</si>
  <si>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</si>
  <si>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</si>
  <si>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</si>
  <si>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</si>
  <si>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</si>
  <si>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</si>
  <si>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</si>
  <si>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</si>
  <si>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</si>
  <si>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</si>
  <si>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</si>
  <si>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</si>
  <si>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</si>
  <si>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</si>
  <si>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</si>
  <si>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</si>
  <si>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</si>
  <si>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</si>
  <si>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</si>
  <si>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</si>
  <si>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</si>
  <si>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</si>
  <si>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</si>
  <si>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</si>
  <si>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</si>
  <si>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</si>
  <si>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</si>
  <si>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</si>
  <si>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</si>
  <si>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</si>
  <si>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</si>
  <si>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</si>
  <si>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ИТОГО</t>
  </si>
  <si>
    <t>5=4-3</t>
  </si>
  <si>
    <t>7=6-4</t>
  </si>
  <si>
    <t>9=8-6</t>
  </si>
  <si>
    <t>11=10-8</t>
  </si>
  <si>
    <t>13=12-10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</si>
  <si>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</si>
  <si>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</si>
  <si>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Уточненный план</t>
  </si>
  <si>
    <t>изменение 1</t>
  </si>
  <si>
    <t>изменение 2</t>
  </si>
  <si>
    <t>изменение 3</t>
  </si>
  <si>
    <t>изменение 4</t>
  </si>
  <si>
    <t>изменение 5</t>
  </si>
  <si>
    <t>Первонача-льный план</t>
  </si>
  <si>
    <t>Отклонение</t>
  </si>
  <si>
    <t>Наименование показателя</t>
  </si>
  <si>
    <t>Раз-дел</t>
  </si>
  <si>
    <t>Под-раз-дел</t>
  </si>
  <si>
    <t xml:space="preserve">Решение Собрания от 24.12.2020 № 6.31-1 </t>
  </si>
  <si>
    <t xml:space="preserve">Информация к отчету об исполнении  бюджета муниципального образования городской округ "Охинский" за 2020 год </t>
  </si>
  <si>
    <t xml:space="preserve">Решение Собрания от 08.12.2020                      № 6.30-1 </t>
  </si>
  <si>
    <t xml:space="preserve">Решение Собрания  от 27.04.2021                 № 6.37-2 </t>
  </si>
  <si>
    <t>Решение Собрания  от 26.08.2021                       № 6.43-1</t>
  </si>
  <si>
    <t>Решение Собрания от 28.10.2021                  № 6.46-1</t>
  </si>
  <si>
    <t xml:space="preserve">Решение Собрания от 23.12.2021                 № 6.50-2 </t>
  </si>
  <si>
    <t>12=10-3</t>
  </si>
  <si>
    <t>Сведения об изменениях, вносимых в Решение Собрания муниципального образования городской округ "Охинский" от 08.12.2020 № 6.30-1 "О бюджете муниципального образования городской округ «Охинский» на 2021 год и на плановый период 2022 и 2023 годов" по разделам и подразделам классификации расходов бюджета на 2021 год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</si>
  <si>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</si>
  <si>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Информация к отчету об исполнении  бюджета муниципального образования городской округ "Охинский" за 2021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</si>
</sst>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#,##0.0"/>
    <numFmt numFmtId="165" formatCode="#,##0.0_ ;\-#,##0.0\ "/>
  </numFmts>
  <fonts count="11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8" fillId="0" borderId="0" applyNumberFormat="0" applyFont="0" applyFill="0" applyBorder="0" applyAlignment="0" applyProtection="0">
      <alignment vertical="top"/>
    </xf>
  </cellStyleXfs>
  <cellXfs count="63">
    <xf numFmtId="44" fontId="0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44" fontId="0" fillId="0" borderId="0" xfId="0" applyNumberFormat="1" applyFont="1" applyFill="1" applyAlignment="1">
      <alignment horizontal="right" vertical="center" wrapText="1"/>
    </xf>
    <xf numFmtId="165" fontId="0" fillId="0" borderId="0" xfId="0" applyNumberFormat="1" applyFont="1" applyFill="1" applyBorder="1" applyAlignment="1">
      <alignment horizontal="right" vertical="center" wrapText="1"/>
    </xf>
    <xf numFmtId="44" fontId="4" fillId="2" borderId="4" xfId="0" applyFont="1" applyFill="1" applyBorder="1" applyAlignment="1">
      <alignment horizontal="left" vertical="top" wrapText="1"/>
    </xf>
    <xf numFmtId="44" fontId="7" fillId="2" borderId="4" xfId="0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5" fontId="5" fillId="2" borderId="4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 readingOrder="1"/>
    </xf>
    <xf numFmtId="164" fontId="6" fillId="2" borderId="4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center" wrapText="1" readingOrder="1"/>
    </xf>
    <xf numFmtId="44" fontId="3" fillId="2" borderId="0" xfId="0" applyNumberFormat="1" applyFont="1" applyFill="1" applyAlignment="1">
      <alignment vertical="top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5" fontId="10" fillId="2" borderId="4" xfId="0" applyNumberFormat="1" applyFont="1" applyFill="1" applyBorder="1" applyAlignment="1">
      <alignment horizontal="center" vertical="center" wrapText="1"/>
    </xf>
    <xf numFmtId="165" fontId="10" fillId="2" borderId="8" xfId="0" applyNumberFormat="1" applyFont="1" applyFill="1" applyBorder="1" applyAlignment="1">
      <alignment horizontal="center" vertical="center" wrapText="1"/>
    </xf>
    <xf numFmtId="3" fontId="7" fillId="0" borderId="0" xfId="1" applyNumberFormat="1" applyFont="1" applyFill="1" applyBorder="1" applyAlignment="1" applyProtection="1">
      <alignment horizontal="left" vertical="center" wrapText="1"/>
    </xf>
    <xf numFmtId="44" fontId="7" fillId="2" borderId="19" xfId="0" applyFont="1" applyFill="1" applyBorder="1" applyAlignment="1">
      <alignment horizontal="center" vertical="top" wrapText="1"/>
    </xf>
    <xf numFmtId="44" fontId="7" fillId="2" borderId="8" xfId="0" applyFont="1" applyFill="1" applyBorder="1" applyAlignment="1">
      <alignment horizontal="center" vertical="top" wrapText="1"/>
    </xf>
    <xf numFmtId="44" fontId="9" fillId="2" borderId="8" xfId="0" applyFont="1" applyFill="1" applyBorder="1" applyAlignment="1">
      <alignment horizontal="center" vertical="top" wrapText="1"/>
    </xf>
    <xf numFmtId="44" fontId="3" fillId="0" borderId="0" xfId="0" applyNumberFormat="1" applyFont="1" applyFill="1" applyAlignment="1">
      <alignment horizontal="center" vertical="top" wrapText="1"/>
    </xf>
    <xf numFmtId="0" fontId="1" fillId="2" borderId="0" xfId="0" applyNumberFormat="1" applyFont="1" applyFill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right" wrapText="1"/>
    </xf>
    <xf numFmtId="0" fontId="2" fillId="2" borderId="0" xfId="0" applyNumberFormat="1" applyFont="1" applyFill="1" applyBorder="1" applyAlignment="1">
      <alignment horizontal="right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top" wrapText="1"/>
    </xf>
    <xf numFmtId="0" fontId="2" fillId="2" borderId="4" xfId="0" applyNumberFormat="1" applyFont="1" applyFill="1" applyBorder="1" applyAlignment="1">
      <alignment horizont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top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16" xfId="0" applyNumberFormat="1" applyFont="1" applyFill="1" applyBorder="1" applyAlignment="1">
      <alignment horizontal="center" vertical="center" wrapText="1"/>
    </xf>
    <xf numFmtId="0" fontId="7" fillId="2" borderId="12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7" fillId="2" borderId="17" xfId="0" applyNumberFormat="1" applyFont="1" applyFill="1" applyBorder="1" applyAlignment="1">
      <alignment horizontal="center" vertical="center" wrapText="1"/>
    </xf>
    <xf numFmtId="0" fontId="7" fillId="2" borderId="18" xfId="0" applyNumberFormat="1" applyFont="1" applyFill="1" applyBorder="1" applyAlignment="1">
      <alignment horizontal="center" vertical="center" wrapText="1"/>
    </xf>
    <xf numFmtId="0" fontId="9" fillId="2" borderId="18" xfId="0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top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13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14" xfId="0" applyNumberFormat="1" applyFont="1" applyFill="1" applyBorder="1" applyAlignment="1">
      <alignment horizontal="center" vertical="center" wrapText="1"/>
    </xf>
    <xf numFmtId="0" fontId="9" fillId="2" borderId="14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1" fillId="2" borderId="2" xfId="0" applyNumberFormat="1" applyFont="1" applyFill="1" applyBorder="1" applyAlignment="1">
      <alignment horizontal="right" vertical="center" wrapText="1"/>
    </xf>
    <xf numFmtId="0" fontId="1" fillId="2" borderId="3" xfId="0" applyNumberFormat="1" applyFont="1" applyFill="1" applyBorder="1" applyAlignment="1">
      <alignment horizontal="left"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vertical="center" wrapText="1"/>
    </xf>
    <xf numFmtId="0" fontId="0" fillId="2" borderId="2" xfId="0" applyNumberFormat="1" applyFont="1" applyFill="1" applyBorder="1" applyAlignment="1">
      <alignment horizontal="right" vertical="center" wrapText="1"/>
    </xf>
    <xf numFmtId="0" fontId="0" fillId="2" borderId="3" xfId="0" applyNumberFormat="1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0" fontId="0" fillId="2" borderId="7" xfId="0" applyNumberFormat="1" applyFont="1" applyFill="1" applyBorder="1" applyAlignment="1">
      <alignment horizontal="left" vertical="center" wrapText="1"/>
    </xf>
    <xf numFmtId="164" fontId="5" fillId="2" borderId="4" xfId="0" applyNumberFormat="1" applyFont="1" applyFill="1" applyBorder="1" applyAlignment="1">
      <alignment horizontal="center" vertical="center" wrapText="1" readingOrder="1"/>
    </xf>
    <xf numFmtId="164" fontId="5" fillId="2" borderId="3" xfId="0" applyNumberFormat="1" applyFont="1" applyFill="1" applyBorder="1" applyAlignment="1">
      <alignment horizontal="center" vertical="center" wrapText="1" readingOrder="1"/>
    </xf>
    <xf numFmtId="0" fontId="1" fillId="2" borderId="7" xfId="0" applyNumberFormat="1" applyFont="1" applyFill="1" applyBorder="1" applyAlignment="1">
      <alignment horizontal="left" vertical="center" wrapText="1"/>
    </xf>
    <xf numFmtId="165" fontId="10" fillId="2" borderId="15" xfId="0" applyNumberFormat="1" applyFont="1" applyFill="1" applyBorder="1" applyAlignment="1">
      <alignment horizontal="center" vertical="center" wrapText="1"/>
    </xf>
    <xf numFmtId="165" fontId="5" fillId="2" borderId="1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1" fillId="2" borderId="2" xfId="0" applyNumberFormat="1" applyFont="1" applyFill="1" applyBorder="1" applyAlignment="1">
      <alignment vertical="center" wrapText="1"/>
    </xf>
  </cellXfs>
  <cellStyles count="2">
    <cellStyle name="Обычный" xfId="0" builtinId="0"/>
    <cellStyle name="Обычный_ПРИЛОЖЕНИЕ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2"/>
  <sheetViews>
    <sheetView tabSelected="1" zoomScaleNormal="100" workbookViewId="0">
      <pane xSplit="1" ySplit="10" topLeftCell="B54" activePane="bottomRight" state="frozen"/>
      <selection pane="topRight" activeCell="B1" sqref="B1"/>
      <selection pane="bottomLeft" activeCell="A7" sqref="A7"/>
      <selection pane="bottomRight" sqref="A1:O62"/>
    </sheetView>
  </sheetViews>
  <sheetFormatPr defaultRowHeight="12.7" x14ac:dyDescent="0.4"/>
  <cols>
    <col min="1" max="1" width="44.33203125" customWidth="1"/>
    <col min="2" max="2" width="5.1328125" customWidth="1"/>
    <col min="3" max="3" width="6.33203125" customWidth="1"/>
    <col min="4" max="4" width="16.3984375" style="2" customWidth="1"/>
    <col min="5" max="5" width="16.796875" style="2" customWidth="1"/>
    <col min="6" max="6" width="16.1328125" style="2" bestFit="1" customWidth="1"/>
    <col min="7" max="7" width="16.6640625" style="2" bestFit="1" customWidth="1"/>
    <col min="8" max="8" width="15.1328125" style="2" customWidth="1"/>
    <col min="9" max="9" width="16.6640625" style="2" bestFit="1" customWidth="1"/>
    <col min="10" max="10" width="15.33203125" style="2" bestFit="1" customWidth="1"/>
    <col min="11" max="11" width="16.6640625" style="2" bestFit="1" customWidth="1"/>
    <col min="12" max="12" width="15.33203125" style="2" bestFit="1" customWidth="1"/>
    <col min="13" max="14" width="17" style="2" hidden="1" customWidth="1"/>
    <col min="15" max="15" width="17" style="2" customWidth="1"/>
  </cols>
  <sheetData>
    <row r="1" spans="1:17" ht="89.25" customHeight="1" x14ac:dyDescent="0.4">
      <c r="A1" t="s">
        <v>0</v>
      </c>
      <c r="J1" s="15" t="s">
        <v>98</v>
      </c>
      <c r="K1" s="15"/>
      <c r="M1" s="15" t="s">
        <v>89</v>
      </c>
      <c r="N1" s="15"/>
    </row>
    <row r="4" spans="1:17" ht="43.35" customHeight="1" x14ac:dyDescent="0.4">
      <c r="A4" s="20" t="s">
        <v>96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3"/>
      <c r="Q4" s="11"/>
    </row>
    <row r="5" spans="1:17" ht="19.5" customHeight="1" x14ac:dyDescent="0.5">
      <c r="A5" s="21" t="s">
        <v>1</v>
      </c>
      <c r="B5" s="21"/>
      <c r="C5" s="21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7" ht="19.5" customHeight="1" x14ac:dyDescent="0.5">
      <c r="A6" s="23" t="s">
        <v>85</v>
      </c>
      <c r="B6" s="24" t="s">
        <v>86</v>
      </c>
      <c r="C6" s="24" t="s">
        <v>87</v>
      </c>
      <c r="D6" s="25" t="s">
        <v>83</v>
      </c>
      <c r="E6" s="25" t="s">
        <v>77</v>
      </c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7" ht="19.5" customHeight="1" x14ac:dyDescent="0.4">
      <c r="A7" s="26"/>
      <c r="B7" s="27"/>
      <c r="C7" s="27"/>
      <c r="D7" s="25"/>
      <c r="E7" s="16" t="s">
        <v>78</v>
      </c>
      <c r="F7" s="17"/>
      <c r="G7" s="17" t="s">
        <v>79</v>
      </c>
      <c r="H7" s="17"/>
      <c r="I7" s="17" t="s">
        <v>80</v>
      </c>
      <c r="J7" s="17"/>
      <c r="K7" s="17" t="s">
        <v>81</v>
      </c>
      <c r="L7" s="17"/>
      <c r="M7" s="18" t="s">
        <v>82</v>
      </c>
      <c r="N7" s="18"/>
      <c r="O7" s="28" t="s">
        <v>2</v>
      </c>
    </row>
    <row r="8" spans="1:17" ht="34.950000000000003" customHeight="1" x14ac:dyDescent="0.4">
      <c r="A8" s="26"/>
      <c r="B8" s="27"/>
      <c r="C8" s="27"/>
      <c r="D8" s="29" t="s">
        <v>90</v>
      </c>
      <c r="E8" s="28" t="s">
        <v>91</v>
      </c>
      <c r="F8" s="30" t="s">
        <v>84</v>
      </c>
      <c r="G8" s="31" t="s">
        <v>92</v>
      </c>
      <c r="H8" s="28" t="s">
        <v>84</v>
      </c>
      <c r="I8" s="32" t="s">
        <v>93</v>
      </c>
      <c r="J8" s="28" t="s">
        <v>84</v>
      </c>
      <c r="K8" s="33" t="s">
        <v>94</v>
      </c>
      <c r="L8" s="28" t="s">
        <v>84</v>
      </c>
      <c r="M8" s="34" t="s">
        <v>88</v>
      </c>
      <c r="N8" s="35" t="s">
        <v>84</v>
      </c>
      <c r="O8" s="28"/>
    </row>
    <row r="9" spans="1:17" ht="31.5" customHeight="1" x14ac:dyDescent="0.4">
      <c r="A9" s="36"/>
      <c r="B9" s="37"/>
      <c r="C9" s="37"/>
      <c r="D9" s="38"/>
      <c r="E9" s="28"/>
      <c r="F9" s="39"/>
      <c r="G9" s="38"/>
      <c r="H9" s="28"/>
      <c r="I9" s="40"/>
      <c r="J9" s="28"/>
      <c r="K9" s="41"/>
      <c r="L9" s="28"/>
      <c r="M9" s="42"/>
      <c r="N9" s="35"/>
      <c r="O9" s="28"/>
    </row>
    <row r="10" spans="1:17" ht="14.45" customHeight="1" x14ac:dyDescent="0.4">
      <c r="A10" s="43" t="s">
        <v>3</v>
      </c>
      <c r="B10" s="44" t="s">
        <v>4</v>
      </c>
      <c r="C10" s="44"/>
      <c r="D10" s="43" t="s">
        <v>5</v>
      </c>
      <c r="E10" s="45">
        <v>4</v>
      </c>
      <c r="F10" s="43" t="s">
        <v>70</v>
      </c>
      <c r="G10" s="43">
        <v>6</v>
      </c>
      <c r="H10" s="45" t="s">
        <v>71</v>
      </c>
      <c r="I10" s="43">
        <v>8</v>
      </c>
      <c r="J10" s="43" t="s">
        <v>72</v>
      </c>
      <c r="K10" s="43">
        <v>10</v>
      </c>
      <c r="L10" s="43" t="s">
        <v>73</v>
      </c>
      <c r="M10" s="43">
        <v>12</v>
      </c>
      <c r="N10" s="43" t="s">
        <v>74</v>
      </c>
      <c r="O10" s="45" t="s">
        <v>95</v>
      </c>
    </row>
    <row r="11" spans="1:17" ht="32.25" customHeight="1" x14ac:dyDescent="0.4">
      <c r="A11" s="46" t="s">
        <v>11</v>
      </c>
      <c r="B11" s="47" t="s">
        <v>12</v>
      </c>
      <c r="C11" s="48" t="s">
        <v>13</v>
      </c>
      <c r="D11" s="49">
        <f t="shared" ref="D11:E11" si="0">SUM(D12:D19)</f>
        <v>281511.5</v>
      </c>
      <c r="E11" s="49">
        <f t="shared" si="0"/>
        <v>284770.8</v>
      </c>
      <c r="F11" s="13">
        <f>SUM(F12:F19)</f>
        <v>3259.3000000000029</v>
      </c>
      <c r="G11" s="49">
        <f t="shared" ref="G11:O11" si="1">SUM(G12:G19)</f>
        <v>285779.3</v>
      </c>
      <c r="H11" s="13">
        <f t="shared" si="1"/>
        <v>1008.5</v>
      </c>
      <c r="I11" s="49">
        <f t="shared" si="1"/>
        <v>297299.20000000001</v>
      </c>
      <c r="J11" s="13">
        <f t="shared" si="1"/>
        <v>11519.900000000001</v>
      </c>
      <c r="K11" s="49">
        <f t="shared" si="1"/>
        <v>302713.90000000002</v>
      </c>
      <c r="L11" s="13">
        <f t="shared" si="1"/>
        <v>5414.700000000008</v>
      </c>
      <c r="M11" s="13">
        <f t="shared" si="1"/>
        <v>0</v>
      </c>
      <c r="N11" s="13">
        <f t="shared" si="1"/>
        <v>-302713.90000000002</v>
      </c>
      <c r="O11" s="13">
        <f t="shared" si="1"/>
        <v>21202.400000000009</v>
      </c>
    </row>
    <row r="12" spans="1:17" ht="40.5" customHeight="1" x14ac:dyDescent="0.4">
      <c r="A12" s="50" t="s">
        <v>14</v>
      </c>
      <c r="B12" s="51" t="s">
        <v>12</v>
      </c>
      <c r="C12" s="52" t="s">
        <v>15</v>
      </c>
      <c r="D12" s="53">
        <v>5509.2</v>
      </c>
      <c r="E12" s="6">
        <v>5009.2</v>
      </c>
      <c r="F12" s="12">
        <f>E12-D12</f>
        <v>-500</v>
      </c>
      <c r="G12" s="6">
        <v>5009.2</v>
      </c>
      <c r="H12" s="12">
        <f>G12-E12</f>
        <v>0</v>
      </c>
      <c r="I12" s="6">
        <v>4716.6000000000004</v>
      </c>
      <c r="J12" s="12">
        <f>I12-G12</f>
        <v>-292.59999999999945</v>
      </c>
      <c r="K12" s="6">
        <v>4655.2</v>
      </c>
      <c r="L12" s="12">
        <f>K12-I12</f>
        <v>-61.400000000000546</v>
      </c>
      <c r="M12" s="6"/>
      <c r="N12" s="7">
        <f>M12-K12</f>
        <v>-4655.2</v>
      </c>
      <c r="O12" s="7">
        <f>K12-D12</f>
        <v>-854</v>
      </c>
    </row>
    <row r="13" spans="1:17" ht="53.45" customHeight="1" x14ac:dyDescent="0.4">
      <c r="A13" s="50" t="s">
        <v>16</v>
      </c>
      <c r="B13" s="51" t="s">
        <v>12</v>
      </c>
      <c r="C13" s="52" t="s">
        <v>17</v>
      </c>
      <c r="D13" s="53">
        <v>12824</v>
      </c>
      <c r="E13" s="6">
        <v>12824</v>
      </c>
      <c r="F13" s="12">
        <f t="shared" ref="F13:F19" si="2">E13-D13</f>
        <v>0</v>
      </c>
      <c r="G13" s="6">
        <v>12824</v>
      </c>
      <c r="H13" s="12">
        <f t="shared" ref="H13:H19" si="3">G13-E13</f>
        <v>0</v>
      </c>
      <c r="I13" s="6">
        <v>12824</v>
      </c>
      <c r="J13" s="12">
        <f t="shared" ref="J13:J19" si="4">I13-G13</f>
        <v>0</v>
      </c>
      <c r="K13" s="6">
        <v>12587.2</v>
      </c>
      <c r="L13" s="12">
        <f t="shared" ref="L13:L19" si="5">K13-I13</f>
        <v>-236.79999999999927</v>
      </c>
      <c r="M13" s="6"/>
      <c r="N13" s="7">
        <f t="shared" ref="N13:N19" si="6">M13-K13</f>
        <v>-12587.2</v>
      </c>
      <c r="O13" s="7">
        <f t="shared" ref="O13:O19" si="7">K13-D13</f>
        <v>-236.79999999999927</v>
      </c>
    </row>
    <row r="14" spans="1:17" ht="67.349999999999994" customHeight="1" x14ac:dyDescent="0.4">
      <c r="A14" s="50" t="s">
        <v>18</v>
      </c>
      <c r="B14" s="51" t="s">
        <v>12</v>
      </c>
      <c r="C14" s="52" t="s">
        <v>19</v>
      </c>
      <c r="D14" s="53">
        <v>100500.2</v>
      </c>
      <c r="E14" s="6">
        <v>101795.4</v>
      </c>
      <c r="F14" s="12">
        <f t="shared" si="2"/>
        <v>1295.1999999999971</v>
      </c>
      <c r="G14" s="6">
        <v>101079</v>
      </c>
      <c r="H14" s="12">
        <f t="shared" si="3"/>
        <v>-716.39999999999418</v>
      </c>
      <c r="I14" s="6">
        <v>107178.5</v>
      </c>
      <c r="J14" s="12">
        <f t="shared" si="4"/>
        <v>6099.5</v>
      </c>
      <c r="K14" s="6">
        <v>107898</v>
      </c>
      <c r="L14" s="12">
        <f t="shared" si="5"/>
        <v>719.5</v>
      </c>
      <c r="M14" s="6"/>
      <c r="N14" s="7">
        <f t="shared" si="6"/>
        <v>-107898</v>
      </c>
      <c r="O14" s="7">
        <f t="shared" si="7"/>
        <v>7397.8000000000029</v>
      </c>
    </row>
    <row r="15" spans="1:17" ht="14.45" customHeight="1" x14ac:dyDescent="0.4">
      <c r="A15" s="50" t="s">
        <v>20</v>
      </c>
      <c r="B15" s="51" t="s">
        <v>12</v>
      </c>
      <c r="C15" s="52" t="s">
        <v>21</v>
      </c>
      <c r="D15" s="53">
        <v>14.8</v>
      </c>
      <c r="E15" s="6">
        <v>14.8</v>
      </c>
      <c r="F15" s="12">
        <f t="shared" si="2"/>
        <v>0</v>
      </c>
      <c r="G15" s="6">
        <v>14.8</v>
      </c>
      <c r="H15" s="12">
        <f t="shared" si="3"/>
        <v>0</v>
      </c>
      <c r="I15" s="6">
        <v>14.8</v>
      </c>
      <c r="J15" s="12">
        <f t="shared" si="4"/>
        <v>0</v>
      </c>
      <c r="K15" s="6">
        <v>14.8</v>
      </c>
      <c r="L15" s="12">
        <f t="shared" si="5"/>
        <v>0</v>
      </c>
      <c r="M15" s="6"/>
      <c r="N15" s="7">
        <f t="shared" si="6"/>
        <v>-14.8</v>
      </c>
      <c r="O15" s="7">
        <f t="shared" si="7"/>
        <v>0</v>
      </c>
    </row>
    <row r="16" spans="1:17" ht="53.45" customHeight="1" x14ac:dyDescent="0.4">
      <c r="A16" s="50" t="s">
        <v>22</v>
      </c>
      <c r="B16" s="51" t="s">
        <v>12</v>
      </c>
      <c r="C16" s="52" t="s">
        <v>23</v>
      </c>
      <c r="D16" s="53">
        <v>49057.4</v>
      </c>
      <c r="E16" s="6">
        <v>49057.4</v>
      </c>
      <c r="F16" s="12">
        <f t="shared" si="2"/>
        <v>0</v>
      </c>
      <c r="G16" s="6">
        <v>49057.4</v>
      </c>
      <c r="H16" s="12">
        <f t="shared" si="3"/>
        <v>0</v>
      </c>
      <c r="I16" s="6">
        <v>49057.4</v>
      </c>
      <c r="J16" s="12">
        <f t="shared" si="4"/>
        <v>0</v>
      </c>
      <c r="K16" s="6">
        <v>48808.7</v>
      </c>
      <c r="L16" s="12">
        <f t="shared" si="5"/>
        <v>-248.70000000000437</v>
      </c>
      <c r="M16" s="6"/>
      <c r="N16" s="7">
        <f t="shared" si="6"/>
        <v>-48808.7</v>
      </c>
      <c r="O16" s="7">
        <f t="shared" si="7"/>
        <v>-248.70000000000437</v>
      </c>
    </row>
    <row r="17" spans="1:15" ht="27.45" customHeight="1" x14ac:dyDescent="0.4">
      <c r="A17" s="50" t="s">
        <v>24</v>
      </c>
      <c r="B17" s="51" t="s">
        <v>12</v>
      </c>
      <c r="C17" s="52" t="s">
        <v>25</v>
      </c>
      <c r="D17" s="53">
        <v>0</v>
      </c>
      <c r="E17" s="6">
        <v>0</v>
      </c>
      <c r="F17" s="12">
        <f t="shared" si="2"/>
        <v>0</v>
      </c>
      <c r="G17" s="6">
        <v>0</v>
      </c>
      <c r="H17" s="12">
        <f t="shared" si="3"/>
        <v>0</v>
      </c>
      <c r="I17" s="6">
        <v>56.5</v>
      </c>
      <c r="J17" s="12">
        <f t="shared" si="4"/>
        <v>56.5</v>
      </c>
      <c r="K17" s="6">
        <v>56.5</v>
      </c>
      <c r="L17" s="12">
        <f t="shared" si="5"/>
        <v>0</v>
      </c>
      <c r="M17" s="6"/>
      <c r="N17" s="7">
        <f t="shared" si="6"/>
        <v>-56.5</v>
      </c>
      <c r="O17" s="7">
        <f t="shared" si="7"/>
        <v>56.5</v>
      </c>
    </row>
    <row r="18" spans="1:15" ht="14.45" customHeight="1" x14ac:dyDescent="0.4">
      <c r="A18" s="50" t="s">
        <v>26</v>
      </c>
      <c r="B18" s="51" t="s">
        <v>12</v>
      </c>
      <c r="C18" s="52" t="s">
        <v>7</v>
      </c>
      <c r="D18" s="53">
        <v>2000</v>
      </c>
      <c r="E18" s="6">
        <v>2000</v>
      </c>
      <c r="F18" s="12">
        <f t="shared" si="2"/>
        <v>0</v>
      </c>
      <c r="G18" s="6">
        <v>2000</v>
      </c>
      <c r="H18" s="12">
        <f t="shared" si="3"/>
        <v>0</v>
      </c>
      <c r="I18" s="6">
        <v>2000</v>
      </c>
      <c r="J18" s="12">
        <f t="shared" si="4"/>
        <v>0</v>
      </c>
      <c r="K18" s="6">
        <v>1807.4</v>
      </c>
      <c r="L18" s="12">
        <f t="shared" si="5"/>
        <v>-192.59999999999991</v>
      </c>
      <c r="M18" s="6"/>
      <c r="N18" s="7">
        <f t="shared" si="6"/>
        <v>-1807.4</v>
      </c>
      <c r="O18" s="7">
        <f t="shared" si="7"/>
        <v>-192.59999999999991</v>
      </c>
    </row>
    <row r="19" spans="1:15" ht="14.45" customHeight="1" x14ac:dyDescent="0.4">
      <c r="A19" s="50" t="s">
        <v>27</v>
      </c>
      <c r="B19" s="51" t="s">
        <v>12</v>
      </c>
      <c r="C19" s="52" t="s">
        <v>9</v>
      </c>
      <c r="D19" s="53">
        <v>111605.9</v>
      </c>
      <c r="E19" s="6">
        <v>114070</v>
      </c>
      <c r="F19" s="12">
        <f t="shared" si="2"/>
        <v>2464.1000000000058</v>
      </c>
      <c r="G19" s="6">
        <v>115794.9</v>
      </c>
      <c r="H19" s="12">
        <f t="shared" si="3"/>
        <v>1724.8999999999942</v>
      </c>
      <c r="I19" s="6">
        <v>121451.4</v>
      </c>
      <c r="J19" s="12">
        <f t="shared" si="4"/>
        <v>5656.5</v>
      </c>
      <c r="K19" s="6">
        <v>126886.1</v>
      </c>
      <c r="L19" s="12">
        <f t="shared" si="5"/>
        <v>5434.7000000000116</v>
      </c>
      <c r="M19" s="6"/>
      <c r="N19" s="7">
        <f t="shared" si="6"/>
        <v>-126886.1</v>
      </c>
      <c r="O19" s="7">
        <f t="shared" si="7"/>
        <v>15280.200000000012</v>
      </c>
    </row>
    <row r="20" spans="1:15" ht="64.5" customHeight="1" x14ac:dyDescent="0.4">
      <c r="A20" s="46" t="s">
        <v>28</v>
      </c>
      <c r="B20" s="47" t="s">
        <v>17</v>
      </c>
      <c r="C20" s="48" t="s">
        <v>13</v>
      </c>
      <c r="D20" s="13">
        <f>SUM(D21:D22)</f>
        <v>2359</v>
      </c>
      <c r="E20" s="13">
        <f t="shared" ref="E20:O20" si="8">SUM(E21:E22)</f>
        <v>4785.8999999999996</v>
      </c>
      <c r="F20" s="13">
        <f t="shared" si="8"/>
        <v>2426.8999999999996</v>
      </c>
      <c r="G20" s="13">
        <f t="shared" si="8"/>
        <v>4755.3999999999996</v>
      </c>
      <c r="H20" s="13">
        <f t="shared" si="8"/>
        <v>-30.5</v>
      </c>
      <c r="I20" s="13">
        <f t="shared" si="8"/>
        <v>2927.7</v>
      </c>
      <c r="J20" s="13">
        <f t="shared" si="8"/>
        <v>-1827.6999999999998</v>
      </c>
      <c r="K20" s="13">
        <f t="shared" si="8"/>
        <v>2854.6</v>
      </c>
      <c r="L20" s="13">
        <f t="shared" si="8"/>
        <v>-73.099999999999909</v>
      </c>
      <c r="M20" s="13">
        <f t="shared" si="8"/>
        <v>0</v>
      </c>
      <c r="N20" s="13">
        <f t="shared" si="8"/>
        <v>-2854.6</v>
      </c>
      <c r="O20" s="13">
        <f t="shared" si="8"/>
        <v>495.59999999999991</v>
      </c>
    </row>
    <row r="21" spans="1:15" ht="48.75" customHeight="1" x14ac:dyDescent="0.4">
      <c r="A21" s="54" t="s">
        <v>97</v>
      </c>
      <c r="B21" s="51" t="s">
        <v>17</v>
      </c>
      <c r="C21" s="55">
        <v>10</v>
      </c>
      <c r="D21" s="7">
        <v>2000</v>
      </c>
      <c r="E21" s="7">
        <v>4633.8999999999996</v>
      </c>
      <c r="F21" s="12">
        <f t="shared" ref="F21:F61" si="9">E21-D21</f>
        <v>2633.8999999999996</v>
      </c>
      <c r="G21" s="7">
        <v>4613.3999999999996</v>
      </c>
      <c r="H21" s="12">
        <f t="shared" ref="H21:H61" si="10">G21-E21</f>
        <v>-20.5</v>
      </c>
      <c r="I21" s="7">
        <v>2785.7</v>
      </c>
      <c r="J21" s="12">
        <f t="shared" ref="J21:J61" si="11">I21-G21</f>
        <v>-1827.6999999999998</v>
      </c>
      <c r="K21" s="7">
        <v>2717.6</v>
      </c>
      <c r="L21" s="12">
        <f t="shared" ref="L21:L61" si="12">K21-I21</f>
        <v>-68.099999999999909</v>
      </c>
      <c r="M21" s="7"/>
      <c r="N21" s="7">
        <f t="shared" ref="N21:N61" si="13">M21-K21</f>
        <v>-2717.6</v>
      </c>
      <c r="O21" s="7">
        <f t="shared" ref="O21:O22" si="14">K21-D21</f>
        <v>717.59999999999991</v>
      </c>
    </row>
    <row r="22" spans="1:15" ht="40.5" customHeight="1" x14ac:dyDescent="0.4">
      <c r="A22" s="50" t="s">
        <v>30</v>
      </c>
      <c r="B22" s="51" t="s">
        <v>17</v>
      </c>
      <c r="C22" s="55" t="s">
        <v>10</v>
      </c>
      <c r="D22" s="7">
        <v>359</v>
      </c>
      <c r="E22" s="7">
        <v>152</v>
      </c>
      <c r="F22" s="12">
        <f t="shared" si="9"/>
        <v>-207</v>
      </c>
      <c r="G22" s="7">
        <v>142</v>
      </c>
      <c r="H22" s="12">
        <f t="shared" si="10"/>
        <v>-10</v>
      </c>
      <c r="I22" s="7">
        <v>142</v>
      </c>
      <c r="J22" s="12">
        <f t="shared" si="11"/>
        <v>0</v>
      </c>
      <c r="K22" s="7">
        <v>137</v>
      </c>
      <c r="L22" s="12">
        <f t="shared" si="12"/>
        <v>-5</v>
      </c>
      <c r="M22" s="7"/>
      <c r="N22" s="7">
        <f t="shared" si="13"/>
        <v>-137</v>
      </c>
      <c r="O22" s="7">
        <f t="shared" si="14"/>
        <v>-222</v>
      </c>
    </row>
    <row r="23" spans="1:15" ht="15" customHeight="1" x14ac:dyDescent="0.4">
      <c r="A23" s="46" t="s">
        <v>31</v>
      </c>
      <c r="B23" s="47" t="s">
        <v>19</v>
      </c>
      <c r="C23" s="48" t="s">
        <v>13</v>
      </c>
      <c r="D23" s="14">
        <f>SUM(D24:D29)</f>
        <v>401943.4</v>
      </c>
      <c r="E23" s="14">
        <f t="shared" ref="E23:O23" si="15">SUM(E24:E29)</f>
        <v>240664.30000000002</v>
      </c>
      <c r="F23" s="14">
        <f t="shared" si="15"/>
        <v>-161279.09999999998</v>
      </c>
      <c r="G23" s="14">
        <f t="shared" si="15"/>
        <v>283876.50000000006</v>
      </c>
      <c r="H23" s="14">
        <f t="shared" si="15"/>
        <v>43212.2</v>
      </c>
      <c r="I23" s="14">
        <f t="shared" si="15"/>
        <v>289626</v>
      </c>
      <c r="J23" s="12">
        <f t="shared" si="11"/>
        <v>5749.4999999999418</v>
      </c>
      <c r="K23" s="14">
        <f t="shared" si="15"/>
        <v>274075.8</v>
      </c>
      <c r="L23" s="14">
        <f t="shared" si="15"/>
        <v>-15550.200000000019</v>
      </c>
      <c r="M23" s="14">
        <f t="shared" si="15"/>
        <v>0</v>
      </c>
      <c r="N23" s="14">
        <f t="shared" si="15"/>
        <v>-274075.8</v>
      </c>
      <c r="O23" s="14">
        <f t="shared" si="15"/>
        <v>-127867.60000000002</v>
      </c>
    </row>
    <row r="24" spans="1:15" ht="14.45" customHeight="1" x14ac:dyDescent="0.4">
      <c r="A24" s="50" t="s">
        <v>32</v>
      </c>
      <c r="B24" s="51" t="s">
        <v>19</v>
      </c>
      <c r="C24" s="52" t="s">
        <v>12</v>
      </c>
      <c r="D24" s="8">
        <v>2216</v>
      </c>
      <c r="E24" s="8">
        <v>2216</v>
      </c>
      <c r="F24" s="12">
        <f t="shared" si="9"/>
        <v>0</v>
      </c>
      <c r="G24" s="8">
        <v>2216</v>
      </c>
      <c r="H24" s="12">
        <f t="shared" si="10"/>
        <v>0</v>
      </c>
      <c r="I24" s="8">
        <v>2216</v>
      </c>
      <c r="J24" s="12">
        <f t="shared" si="11"/>
        <v>0</v>
      </c>
      <c r="K24" s="8">
        <v>2216</v>
      </c>
      <c r="L24" s="12">
        <f t="shared" si="12"/>
        <v>0</v>
      </c>
      <c r="M24" s="8"/>
      <c r="N24" s="7">
        <f t="shared" si="13"/>
        <v>-2216</v>
      </c>
      <c r="O24" s="7">
        <f t="shared" ref="O24:O29" si="16">K24-D24</f>
        <v>0</v>
      </c>
    </row>
    <row r="25" spans="1:15" ht="14.45" customHeight="1" x14ac:dyDescent="0.4">
      <c r="A25" s="50" t="s">
        <v>33</v>
      </c>
      <c r="B25" s="51" t="s">
        <v>19</v>
      </c>
      <c r="C25" s="52" t="s">
        <v>21</v>
      </c>
      <c r="D25" s="8">
        <v>3961.8</v>
      </c>
      <c r="E25" s="8">
        <v>17903.8</v>
      </c>
      <c r="F25" s="12">
        <f t="shared" si="9"/>
        <v>13942</v>
      </c>
      <c r="G25" s="8">
        <v>17903.8</v>
      </c>
      <c r="H25" s="12">
        <f t="shared" si="10"/>
        <v>0</v>
      </c>
      <c r="I25" s="8">
        <v>17864.400000000001</v>
      </c>
      <c r="J25" s="12">
        <f t="shared" si="11"/>
        <v>-39.399999999997817</v>
      </c>
      <c r="K25" s="8">
        <v>13792.4</v>
      </c>
      <c r="L25" s="12">
        <f t="shared" si="12"/>
        <v>-4072.0000000000018</v>
      </c>
      <c r="M25" s="8"/>
      <c r="N25" s="7">
        <f t="shared" si="13"/>
        <v>-13792.4</v>
      </c>
      <c r="O25" s="7">
        <f t="shared" si="16"/>
        <v>9830.5999999999985</v>
      </c>
    </row>
    <row r="26" spans="1:15" ht="14.45" customHeight="1" x14ac:dyDescent="0.4">
      <c r="A26" s="50" t="s">
        <v>34</v>
      </c>
      <c r="B26" s="51" t="s">
        <v>19</v>
      </c>
      <c r="C26" s="52" t="s">
        <v>25</v>
      </c>
      <c r="D26" s="8">
        <v>0</v>
      </c>
      <c r="E26" s="8">
        <v>213</v>
      </c>
      <c r="F26" s="12">
        <f t="shared" si="9"/>
        <v>213</v>
      </c>
      <c r="G26" s="8">
        <v>100</v>
      </c>
      <c r="H26" s="12">
        <f t="shared" si="10"/>
        <v>-113</v>
      </c>
      <c r="I26" s="8">
        <v>100</v>
      </c>
      <c r="J26" s="12">
        <f t="shared" si="11"/>
        <v>0</v>
      </c>
      <c r="K26" s="8">
        <v>100</v>
      </c>
      <c r="L26" s="12">
        <f t="shared" si="12"/>
        <v>0</v>
      </c>
      <c r="M26" s="8"/>
      <c r="N26" s="7">
        <f t="shared" si="13"/>
        <v>-100</v>
      </c>
      <c r="O26" s="7">
        <f t="shared" si="16"/>
        <v>100</v>
      </c>
    </row>
    <row r="27" spans="1:15" ht="14.45" customHeight="1" x14ac:dyDescent="0.4">
      <c r="A27" s="50" t="s">
        <v>35</v>
      </c>
      <c r="B27" s="51" t="s">
        <v>19</v>
      </c>
      <c r="C27" s="52" t="s">
        <v>36</v>
      </c>
      <c r="D27" s="8">
        <v>10924.4</v>
      </c>
      <c r="E27" s="8">
        <v>8694.1</v>
      </c>
      <c r="F27" s="12">
        <f t="shared" si="9"/>
        <v>-2230.2999999999993</v>
      </c>
      <c r="G27" s="8">
        <v>8694.1</v>
      </c>
      <c r="H27" s="12">
        <f t="shared" si="10"/>
        <v>0</v>
      </c>
      <c r="I27" s="8">
        <v>12924.4</v>
      </c>
      <c r="J27" s="12">
        <f t="shared" si="11"/>
        <v>4230.2999999999993</v>
      </c>
      <c r="K27" s="8">
        <v>11264.6</v>
      </c>
      <c r="L27" s="12">
        <f t="shared" si="12"/>
        <v>-1659.7999999999993</v>
      </c>
      <c r="M27" s="8"/>
      <c r="N27" s="7">
        <f t="shared" si="13"/>
        <v>-11264.6</v>
      </c>
      <c r="O27" s="7">
        <f t="shared" si="16"/>
        <v>340.20000000000073</v>
      </c>
    </row>
    <row r="28" spans="1:15" ht="14.45" customHeight="1" x14ac:dyDescent="0.4">
      <c r="A28" s="50" t="s">
        <v>37</v>
      </c>
      <c r="B28" s="51" t="s">
        <v>19</v>
      </c>
      <c r="C28" s="52" t="s">
        <v>29</v>
      </c>
      <c r="D28" s="8">
        <v>382018</v>
      </c>
      <c r="E28" s="8">
        <v>208814.2</v>
      </c>
      <c r="F28" s="12">
        <f t="shared" si="9"/>
        <v>-173203.8</v>
      </c>
      <c r="G28" s="8">
        <v>242201.2</v>
      </c>
      <c r="H28" s="12">
        <f t="shared" si="10"/>
        <v>33387</v>
      </c>
      <c r="I28" s="8">
        <v>242801.2</v>
      </c>
      <c r="J28" s="12">
        <f t="shared" si="11"/>
        <v>600</v>
      </c>
      <c r="K28" s="8">
        <v>232989.4</v>
      </c>
      <c r="L28" s="12">
        <f t="shared" si="12"/>
        <v>-9811.8000000000175</v>
      </c>
      <c r="M28" s="8"/>
      <c r="N28" s="7">
        <f t="shared" si="13"/>
        <v>-232989.4</v>
      </c>
      <c r="O28" s="7">
        <f t="shared" si="16"/>
        <v>-149028.6</v>
      </c>
    </row>
    <row r="29" spans="1:15" ht="27.45" customHeight="1" x14ac:dyDescent="0.4">
      <c r="A29" s="50" t="s">
        <v>38</v>
      </c>
      <c r="B29" s="51" t="s">
        <v>19</v>
      </c>
      <c r="C29" s="52" t="s">
        <v>8</v>
      </c>
      <c r="D29" s="8">
        <v>2823.2</v>
      </c>
      <c r="E29" s="8">
        <v>2823.2</v>
      </c>
      <c r="F29" s="12">
        <f t="shared" si="9"/>
        <v>0</v>
      </c>
      <c r="G29" s="8">
        <v>12761.4</v>
      </c>
      <c r="H29" s="12">
        <f t="shared" si="10"/>
        <v>9938.2000000000007</v>
      </c>
      <c r="I29" s="8">
        <v>13720</v>
      </c>
      <c r="J29" s="12">
        <f t="shared" si="11"/>
        <v>958.60000000000036</v>
      </c>
      <c r="K29" s="8">
        <v>13713.4</v>
      </c>
      <c r="L29" s="12">
        <f t="shared" si="12"/>
        <v>-6.6000000000003638</v>
      </c>
      <c r="M29" s="8"/>
      <c r="N29" s="7">
        <f t="shared" si="13"/>
        <v>-13713.4</v>
      </c>
      <c r="O29" s="7">
        <f t="shared" si="16"/>
        <v>10890.2</v>
      </c>
    </row>
    <row r="30" spans="1:15" ht="32.25" customHeight="1" x14ac:dyDescent="0.4">
      <c r="A30" s="46" t="s">
        <v>39</v>
      </c>
      <c r="B30" s="47" t="s">
        <v>21</v>
      </c>
      <c r="C30" s="48" t="s">
        <v>13</v>
      </c>
      <c r="D30" s="9">
        <f>SUM(D31:D34)</f>
        <v>987172.7</v>
      </c>
      <c r="E30" s="9">
        <f t="shared" ref="E30:O30" si="17">SUM(E31:E34)</f>
        <v>753295.3</v>
      </c>
      <c r="F30" s="9">
        <f t="shared" si="17"/>
        <v>-233877.40000000002</v>
      </c>
      <c r="G30" s="9">
        <f t="shared" si="17"/>
        <v>736165.29999999993</v>
      </c>
      <c r="H30" s="9">
        <f t="shared" si="17"/>
        <v>-17130.000000000036</v>
      </c>
      <c r="I30" s="9">
        <f t="shared" si="17"/>
        <v>782197.1</v>
      </c>
      <c r="J30" s="9">
        <f t="shared" si="17"/>
        <v>46031.800000000032</v>
      </c>
      <c r="K30" s="9">
        <f t="shared" si="17"/>
        <v>1111636.3</v>
      </c>
      <c r="L30" s="9">
        <f t="shared" si="17"/>
        <v>329439.20000000007</v>
      </c>
      <c r="M30" s="9">
        <f t="shared" si="17"/>
        <v>0</v>
      </c>
      <c r="N30" s="9">
        <f t="shared" si="17"/>
        <v>-1111636.3</v>
      </c>
      <c r="O30" s="9">
        <f t="shared" si="17"/>
        <v>124463.6</v>
      </c>
    </row>
    <row r="31" spans="1:15" ht="14.45" customHeight="1" x14ac:dyDescent="0.4">
      <c r="A31" s="50" t="s">
        <v>40</v>
      </c>
      <c r="B31" s="51" t="s">
        <v>21</v>
      </c>
      <c r="C31" s="52" t="s">
        <v>12</v>
      </c>
      <c r="D31" s="8">
        <v>733258.8</v>
      </c>
      <c r="E31" s="8">
        <v>448624.7</v>
      </c>
      <c r="F31" s="12">
        <f t="shared" ref="F31:F32" si="18">E31-D31</f>
        <v>-284634.10000000003</v>
      </c>
      <c r="G31" s="8">
        <v>439545.59999999998</v>
      </c>
      <c r="H31" s="12">
        <f t="shared" si="10"/>
        <v>-9079.1000000000349</v>
      </c>
      <c r="I31" s="8">
        <v>454587.7</v>
      </c>
      <c r="J31" s="12">
        <f t="shared" si="11"/>
        <v>15042.100000000035</v>
      </c>
      <c r="K31" s="8">
        <v>808327.8</v>
      </c>
      <c r="L31" s="12">
        <f t="shared" si="12"/>
        <v>353740.10000000003</v>
      </c>
      <c r="M31" s="8"/>
      <c r="N31" s="7">
        <f t="shared" si="13"/>
        <v>-808327.8</v>
      </c>
      <c r="O31" s="7">
        <f t="shared" ref="O31:O36" si="19">K31-D31</f>
        <v>75069</v>
      </c>
    </row>
    <row r="32" spans="1:15" ht="14.45" customHeight="1" x14ac:dyDescent="0.4">
      <c r="A32" s="50" t="s">
        <v>41</v>
      </c>
      <c r="B32" s="51" t="s">
        <v>21</v>
      </c>
      <c r="C32" s="52" t="s">
        <v>15</v>
      </c>
      <c r="D32" s="8">
        <v>161641.1</v>
      </c>
      <c r="E32" s="8">
        <v>190470.3</v>
      </c>
      <c r="F32" s="12">
        <f t="shared" si="18"/>
        <v>28829.199999999983</v>
      </c>
      <c r="G32" s="8">
        <v>158908.79999999999</v>
      </c>
      <c r="H32" s="12">
        <f t="shared" si="10"/>
        <v>-31561.5</v>
      </c>
      <c r="I32" s="8">
        <v>187852.9</v>
      </c>
      <c r="J32" s="12">
        <f t="shared" si="11"/>
        <v>28944.100000000006</v>
      </c>
      <c r="K32" s="8">
        <v>170780.5</v>
      </c>
      <c r="L32" s="12">
        <f t="shared" si="12"/>
        <v>-17072.399999999994</v>
      </c>
      <c r="M32" s="8"/>
      <c r="N32" s="7">
        <f t="shared" si="13"/>
        <v>-170780.5</v>
      </c>
      <c r="O32" s="7">
        <f t="shared" si="19"/>
        <v>9139.3999999999942</v>
      </c>
    </row>
    <row r="33" spans="1:15" ht="14.45" customHeight="1" x14ac:dyDescent="0.4">
      <c r="A33" s="50" t="s">
        <v>42</v>
      </c>
      <c r="B33" s="51" t="s">
        <v>21</v>
      </c>
      <c r="C33" s="52" t="s">
        <v>17</v>
      </c>
      <c r="D33" s="8">
        <v>52757.2</v>
      </c>
      <c r="E33" s="8">
        <v>75207.5</v>
      </c>
      <c r="F33" s="12">
        <f t="shared" si="9"/>
        <v>22450.300000000003</v>
      </c>
      <c r="G33" s="8">
        <v>98762.3</v>
      </c>
      <c r="H33" s="12">
        <f t="shared" si="10"/>
        <v>23554.800000000003</v>
      </c>
      <c r="I33" s="8">
        <v>99422.399999999994</v>
      </c>
      <c r="J33" s="12">
        <f t="shared" si="11"/>
        <v>660.09999999999127</v>
      </c>
      <c r="K33" s="8">
        <v>92553.7</v>
      </c>
      <c r="L33" s="12">
        <f t="shared" si="12"/>
        <v>-6868.6999999999971</v>
      </c>
      <c r="M33" s="8"/>
      <c r="N33" s="7">
        <f t="shared" si="13"/>
        <v>-92553.7</v>
      </c>
      <c r="O33" s="7">
        <f t="shared" si="19"/>
        <v>39796.5</v>
      </c>
    </row>
    <row r="34" spans="1:15" ht="27.45" customHeight="1" x14ac:dyDescent="0.4">
      <c r="A34" s="50" t="s">
        <v>43</v>
      </c>
      <c r="B34" s="51" t="s">
        <v>21</v>
      </c>
      <c r="C34" s="52" t="s">
        <v>21</v>
      </c>
      <c r="D34" s="8">
        <v>39515.599999999999</v>
      </c>
      <c r="E34" s="8">
        <v>38992.800000000003</v>
      </c>
      <c r="F34" s="12">
        <f t="shared" si="9"/>
        <v>-522.79999999999563</v>
      </c>
      <c r="G34" s="8">
        <v>38948.6</v>
      </c>
      <c r="H34" s="12">
        <f t="shared" si="10"/>
        <v>-44.200000000004366</v>
      </c>
      <c r="I34" s="8">
        <v>40334.1</v>
      </c>
      <c r="J34" s="12">
        <f t="shared" si="11"/>
        <v>1385.5</v>
      </c>
      <c r="K34" s="8">
        <v>39974.300000000003</v>
      </c>
      <c r="L34" s="12">
        <f t="shared" si="12"/>
        <v>-359.79999999999563</v>
      </c>
      <c r="M34" s="8"/>
      <c r="N34" s="7">
        <f t="shared" si="13"/>
        <v>-39974.300000000003</v>
      </c>
      <c r="O34" s="7">
        <f t="shared" si="19"/>
        <v>458.70000000000437</v>
      </c>
    </row>
    <row r="35" spans="1:15" ht="27.75" customHeight="1" x14ac:dyDescent="0.4">
      <c r="A35" s="46" t="s">
        <v>44</v>
      </c>
      <c r="B35" s="47" t="s">
        <v>23</v>
      </c>
      <c r="C35" s="48" t="s">
        <v>13</v>
      </c>
      <c r="D35" s="13">
        <f>D36</f>
        <v>0</v>
      </c>
      <c r="E35" s="13">
        <f t="shared" ref="E35:N35" si="20">E36</f>
        <v>0</v>
      </c>
      <c r="F35" s="13">
        <f t="shared" si="20"/>
        <v>0</v>
      </c>
      <c r="G35" s="13">
        <f t="shared" si="20"/>
        <v>0</v>
      </c>
      <c r="H35" s="13">
        <f t="shared" si="20"/>
        <v>0</v>
      </c>
      <c r="I35" s="13">
        <f t="shared" si="20"/>
        <v>0</v>
      </c>
      <c r="J35" s="13">
        <f t="shared" si="20"/>
        <v>0</v>
      </c>
      <c r="K35" s="13">
        <f t="shared" si="20"/>
        <v>0</v>
      </c>
      <c r="L35" s="13">
        <f t="shared" si="20"/>
        <v>0</v>
      </c>
      <c r="M35" s="13">
        <f t="shared" si="20"/>
        <v>0</v>
      </c>
      <c r="N35" s="13">
        <f t="shared" si="20"/>
        <v>0</v>
      </c>
      <c r="O35" s="7">
        <f t="shared" si="19"/>
        <v>0</v>
      </c>
    </row>
    <row r="36" spans="1:15" ht="27.45" customHeight="1" x14ac:dyDescent="0.4">
      <c r="A36" s="50" t="s">
        <v>45</v>
      </c>
      <c r="B36" s="51" t="s">
        <v>23</v>
      </c>
      <c r="C36" s="52" t="s">
        <v>21</v>
      </c>
      <c r="D36" s="7">
        <v>0</v>
      </c>
      <c r="E36" s="7">
        <v>0</v>
      </c>
      <c r="F36" s="12">
        <f t="shared" si="9"/>
        <v>0</v>
      </c>
      <c r="G36" s="7">
        <v>0</v>
      </c>
      <c r="H36" s="12">
        <f t="shared" si="10"/>
        <v>0</v>
      </c>
      <c r="I36" s="7">
        <v>0</v>
      </c>
      <c r="J36" s="12">
        <f t="shared" si="11"/>
        <v>0</v>
      </c>
      <c r="K36" s="7">
        <v>0</v>
      </c>
      <c r="L36" s="12">
        <f t="shared" si="12"/>
        <v>0</v>
      </c>
      <c r="M36" s="7"/>
      <c r="N36" s="7">
        <f t="shared" si="13"/>
        <v>0</v>
      </c>
      <c r="O36" s="7">
        <f t="shared" si="19"/>
        <v>0</v>
      </c>
    </row>
    <row r="37" spans="1:15" ht="15" customHeight="1" x14ac:dyDescent="0.4">
      <c r="A37" s="46" t="s">
        <v>46</v>
      </c>
      <c r="B37" s="47" t="s">
        <v>25</v>
      </c>
      <c r="C37" s="48" t="s">
        <v>13</v>
      </c>
      <c r="D37" s="9">
        <f>D38+D39+D41+D42+D43+D40</f>
        <v>1346084.2</v>
      </c>
      <c r="E37" s="9">
        <f t="shared" ref="E37:O37" si="21">E38+E39+E41+E42+E43+E40</f>
        <v>1551765.6</v>
      </c>
      <c r="F37" s="9">
        <f t="shared" si="21"/>
        <v>205681.40000000008</v>
      </c>
      <c r="G37" s="9">
        <f t="shared" si="21"/>
        <v>1713121.5</v>
      </c>
      <c r="H37" s="9">
        <f t="shared" si="21"/>
        <v>161355.89999999997</v>
      </c>
      <c r="I37" s="9">
        <f t="shared" si="21"/>
        <v>1734880.2</v>
      </c>
      <c r="J37" s="9">
        <f t="shared" si="21"/>
        <v>21758.699999999935</v>
      </c>
      <c r="K37" s="9">
        <f t="shared" si="21"/>
        <v>1768286.8</v>
      </c>
      <c r="L37" s="9">
        <f t="shared" si="21"/>
        <v>33406.600000000057</v>
      </c>
      <c r="M37" s="9">
        <f t="shared" si="21"/>
        <v>0</v>
      </c>
      <c r="N37" s="9">
        <f t="shared" si="21"/>
        <v>-1768286.8</v>
      </c>
      <c r="O37" s="9">
        <f t="shared" si="21"/>
        <v>422202.6</v>
      </c>
    </row>
    <row r="38" spans="1:15" ht="14.45" customHeight="1" x14ac:dyDescent="0.4">
      <c r="A38" s="50" t="s">
        <v>47</v>
      </c>
      <c r="B38" s="51" t="s">
        <v>25</v>
      </c>
      <c r="C38" s="52" t="s">
        <v>12</v>
      </c>
      <c r="D38" s="8">
        <v>494128.4</v>
      </c>
      <c r="E38" s="8">
        <v>628795.30000000005</v>
      </c>
      <c r="F38" s="12">
        <f t="shared" si="9"/>
        <v>134666.90000000002</v>
      </c>
      <c r="G38" s="8">
        <v>694749.3</v>
      </c>
      <c r="H38" s="12">
        <f t="shared" si="10"/>
        <v>65954</v>
      </c>
      <c r="I38" s="8">
        <v>705399</v>
      </c>
      <c r="J38" s="12">
        <f t="shared" si="11"/>
        <v>10649.699999999953</v>
      </c>
      <c r="K38" s="8">
        <v>736066.9</v>
      </c>
      <c r="L38" s="12">
        <f t="shared" si="12"/>
        <v>30667.900000000023</v>
      </c>
      <c r="M38" s="10"/>
      <c r="N38" s="7">
        <f t="shared" si="13"/>
        <v>-736066.9</v>
      </c>
      <c r="O38" s="7">
        <f t="shared" ref="O38:O43" si="22">K38-D38</f>
        <v>241938.5</v>
      </c>
    </row>
    <row r="39" spans="1:15" ht="14.45" customHeight="1" x14ac:dyDescent="0.4">
      <c r="A39" s="50" t="s">
        <v>48</v>
      </c>
      <c r="B39" s="51" t="s">
        <v>25</v>
      </c>
      <c r="C39" s="52" t="s">
        <v>15</v>
      </c>
      <c r="D39" s="8">
        <v>595899.1</v>
      </c>
      <c r="E39" s="8">
        <v>661997.4</v>
      </c>
      <c r="F39" s="12">
        <f t="shared" si="9"/>
        <v>66098.300000000047</v>
      </c>
      <c r="G39" s="8">
        <v>763577.6</v>
      </c>
      <c r="H39" s="12">
        <f t="shared" si="10"/>
        <v>101580.19999999995</v>
      </c>
      <c r="I39" s="8">
        <v>775813.2</v>
      </c>
      <c r="J39" s="12">
        <f t="shared" si="11"/>
        <v>12235.599999999977</v>
      </c>
      <c r="K39" s="8">
        <v>783226.6</v>
      </c>
      <c r="L39" s="12">
        <f t="shared" si="12"/>
        <v>7413.4000000000233</v>
      </c>
      <c r="M39" s="10"/>
      <c r="N39" s="7">
        <f t="shared" si="13"/>
        <v>-783226.6</v>
      </c>
      <c r="O39" s="7">
        <f t="shared" si="22"/>
        <v>187327.5</v>
      </c>
    </row>
    <row r="40" spans="1:15" ht="14.45" customHeight="1" x14ac:dyDescent="0.4">
      <c r="A40" s="50" t="s">
        <v>49</v>
      </c>
      <c r="B40" s="51" t="s">
        <v>25</v>
      </c>
      <c r="C40" s="52" t="s">
        <v>17</v>
      </c>
      <c r="D40" s="8">
        <v>129364.4</v>
      </c>
      <c r="E40" s="8">
        <v>129270.8</v>
      </c>
      <c r="F40" s="12">
        <f t="shared" si="9"/>
        <v>-93.599999999991269</v>
      </c>
      <c r="G40" s="8">
        <v>125218.4</v>
      </c>
      <c r="H40" s="12">
        <f t="shared" si="10"/>
        <v>-4052.4000000000087</v>
      </c>
      <c r="I40" s="8">
        <v>124661.5</v>
      </c>
      <c r="J40" s="12">
        <f t="shared" si="11"/>
        <v>-556.89999999999418</v>
      </c>
      <c r="K40" s="8">
        <v>120625.1</v>
      </c>
      <c r="L40" s="12">
        <f t="shared" si="12"/>
        <v>-4036.3999999999942</v>
      </c>
      <c r="M40" s="10"/>
      <c r="N40" s="7">
        <f t="shared" si="13"/>
        <v>-120625.1</v>
      </c>
      <c r="O40" s="7">
        <f t="shared" si="22"/>
        <v>-8739.2999999999884</v>
      </c>
    </row>
    <row r="41" spans="1:15" ht="27.45" customHeight="1" x14ac:dyDescent="0.4">
      <c r="A41" s="50" t="s">
        <v>50</v>
      </c>
      <c r="B41" s="51" t="s">
        <v>25</v>
      </c>
      <c r="C41" s="52" t="s">
        <v>21</v>
      </c>
      <c r="D41" s="8">
        <v>2731.8</v>
      </c>
      <c r="E41" s="8">
        <v>2634.7</v>
      </c>
      <c r="F41" s="12">
        <f t="shared" si="9"/>
        <v>-97.100000000000364</v>
      </c>
      <c r="G41" s="8">
        <v>2501.3000000000002</v>
      </c>
      <c r="H41" s="12">
        <f t="shared" si="10"/>
        <v>-133.39999999999964</v>
      </c>
      <c r="I41" s="8">
        <v>2411.3000000000002</v>
      </c>
      <c r="J41" s="12">
        <f t="shared" si="11"/>
        <v>-90</v>
      </c>
      <c r="K41" s="8">
        <v>1592.4</v>
      </c>
      <c r="L41" s="12">
        <f t="shared" si="12"/>
        <v>-818.90000000000009</v>
      </c>
      <c r="M41" s="10"/>
      <c r="N41" s="7">
        <f t="shared" si="13"/>
        <v>-1592.4</v>
      </c>
      <c r="O41" s="7">
        <f t="shared" si="22"/>
        <v>-1139.4000000000001</v>
      </c>
    </row>
    <row r="42" spans="1:15" ht="14.45" customHeight="1" x14ac:dyDescent="0.4">
      <c r="A42" s="50" t="s">
        <v>51</v>
      </c>
      <c r="B42" s="51" t="s">
        <v>25</v>
      </c>
      <c r="C42" s="52" t="s">
        <v>25</v>
      </c>
      <c r="D42" s="8">
        <v>19793.099999999999</v>
      </c>
      <c r="E42" s="8">
        <v>21680.7</v>
      </c>
      <c r="F42" s="12">
        <f t="shared" si="9"/>
        <v>1887.6000000000022</v>
      </c>
      <c r="G42" s="8">
        <v>20532.599999999999</v>
      </c>
      <c r="H42" s="12">
        <f t="shared" si="10"/>
        <v>-1148.1000000000022</v>
      </c>
      <c r="I42" s="8">
        <v>20154.2</v>
      </c>
      <c r="J42" s="12">
        <f t="shared" si="11"/>
        <v>-378.39999999999782</v>
      </c>
      <c r="K42" s="8">
        <v>20005.2</v>
      </c>
      <c r="L42" s="12">
        <f t="shared" si="12"/>
        <v>-149</v>
      </c>
      <c r="M42" s="10"/>
      <c r="N42" s="7">
        <f t="shared" si="13"/>
        <v>-20005.2</v>
      </c>
      <c r="O42" s="7">
        <f t="shared" si="22"/>
        <v>212.10000000000218</v>
      </c>
    </row>
    <row r="43" spans="1:15" ht="14.45" customHeight="1" x14ac:dyDescent="0.4">
      <c r="A43" s="50" t="s">
        <v>52</v>
      </c>
      <c r="B43" s="51" t="s">
        <v>25</v>
      </c>
      <c r="C43" s="52" t="s">
        <v>29</v>
      </c>
      <c r="D43" s="8">
        <v>104167.4</v>
      </c>
      <c r="E43" s="8">
        <v>107386.7</v>
      </c>
      <c r="F43" s="12">
        <f t="shared" si="9"/>
        <v>3219.3000000000029</v>
      </c>
      <c r="G43" s="8">
        <v>106542.3</v>
      </c>
      <c r="H43" s="12">
        <f t="shared" si="10"/>
        <v>-844.39999999999418</v>
      </c>
      <c r="I43" s="8">
        <v>106441</v>
      </c>
      <c r="J43" s="12">
        <f t="shared" si="11"/>
        <v>-101.30000000000291</v>
      </c>
      <c r="K43" s="8">
        <v>106770.6</v>
      </c>
      <c r="L43" s="12">
        <f t="shared" si="12"/>
        <v>329.60000000000582</v>
      </c>
      <c r="M43" s="10"/>
      <c r="N43" s="7">
        <f t="shared" si="13"/>
        <v>-106770.6</v>
      </c>
      <c r="O43" s="7">
        <f t="shared" si="22"/>
        <v>2603.2000000000116</v>
      </c>
    </row>
    <row r="44" spans="1:15" ht="15.75" customHeight="1" x14ac:dyDescent="0.4">
      <c r="A44" s="46" t="s">
        <v>53</v>
      </c>
      <c r="B44" s="47" t="s">
        <v>36</v>
      </c>
      <c r="C44" s="48" t="s">
        <v>13</v>
      </c>
      <c r="D44" s="13">
        <f>SUM(D45:D46)</f>
        <v>184564.6</v>
      </c>
      <c r="E44" s="13">
        <f t="shared" ref="E44:O44" si="23">SUM(E45:E46)</f>
        <v>190465.3</v>
      </c>
      <c r="F44" s="13">
        <f t="shared" si="23"/>
        <v>5900.6999999999898</v>
      </c>
      <c r="G44" s="13">
        <f t="shared" si="23"/>
        <v>192395.2</v>
      </c>
      <c r="H44" s="13">
        <f t="shared" si="23"/>
        <v>1929.9000000000087</v>
      </c>
      <c r="I44" s="13">
        <f t="shared" si="23"/>
        <v>199031.4</v>
      </c>
      <c r="J44" s="13">
        <f t="shared" si="23"/>
        <v>6636.1999999999753</v>
      </c>
      <c r="K44" s="13">
        <f t="shared" si="23"/>
        <v>198477.2</v>
      </c>
      <c r="L44" s="13">
        <f t="shared" si="23"/>
        <v>-554.19999999997526</v>
      </c>
      <c r="M44" s="13">
        <f t="shared" si="23"/>
        <v>0</v>
      </c>
      <c r="N44" s="13">
        <f t="shared" si="23"/>
        <v>-198477.2</v>
      </c>
      <c r="O44" s="13">
        <f t="shared" si="23"/>
        <v>13912.599999999999</v>
      </c>
    </row>
    <row r="45" spans="1:15" ht="14.45" customHeight="1" x14ac:dyDescent="0.4">
      <c r="A45" s="50" t="s">
        <v>54</v>
      </c>
      <c r="B45" s="51" t="s">
        <v>36</v>
      </c>
      <c r="C45" s="55" t="s">
        <v>12</v>
      </c>
      <c r="D45" s="56">
        <v>148012.70000000001</v>
      </c>
      <c r="E45" s="56">
        <v>153910.5</v>
      </c>
      <c r="F45" s="12">
        <f t="shared" si="9"/>
        <v>5897.7999999999884</v>
      </c>
      <c r="G45" s="56">
        <v>155920.70000000001</v>
      </c>
      <c r="H45" s="12">
        <f t="shared" si="10"/>
        <v>2010.2000000000116</v>
      </c>
      <c r="I45" s="56">
        <v>161749.79999999999</v>
      </c>
      <c r="J45" s="12">
        <f t="shared" si="11"/>
        <v>5829.0999999999767</v>
      </c>
      <c r="K45" s="57">
        <v>161558.70000000001</v>
      </c>
      <c r="L45" s="12">
        <f t="shared" si="12"/>
        <v>-191.09999999997672</v>
      </c>
      <c r="M45" s="8"/>
      <c r="N45" s="12">
        <f t="shared" si="13"/>
        <v>-161558.70000000001</v>
      </c>
      <c r="O45" s="7">
        <f t="shared" ref="O45:O46" si="24">K45-D45</f>
        <v>13546</v>
      </c>
    </row>
    <row r="46" spans="1:15" ht="27.45" customHeight="1" x14ac:dyDescent="0.4">
      <c r="A46" s="50" t="s">
        <v>55</v>
      </c>
      <c r="B46" s="51" t="s">
        <v>36</v>
      </c>
      <c r="C46" s="55" t="s">
        <v>19</v>
      </c>
      <c r="D46" s="56">
        <v>36551.9</v>
      </c>
      <c r="E46" s="56">
        <v>36554.800000000003</v>
      </c>
      <c r="F46" s="12">
        <f t="shared" si="9"/>
        <v>2.9000000000014552</v>
      </c>
      <c r="G46" s="56">
        <v>36474.5</v>
      </c>
      <c r="H46" s="12">
        <f t="shared" si="10"/>
        <v>-80.30000000000291</v>
      </c>
      <c r="I46" s="56">
        <v>37281.599999999999</v>
      </c>
      <c r="J46" s="12">
        <f t="shared" si="11"/>
        <v>807.09999999999854</v>
      </c>
      <c r="K46" s="57">
        <v>36918.5</v>
      </c>
      <c r="L46" s="12">
        <f t="shared" si="12"/>
        <v>-363.09999999999854</v>
      </c>
      <c r="M46" s="8"/>
      <c r="N46" s="12">
        <f t="shared" si="13"/>
        <v>-36918.5</v>
      </c>
      <c r="O46" s="7">
        <f t="shared" si="24"/>
        <v>366.59999999999854</v>
      </c>
    </row>
    <row r="47" spans="1:15" ht="15" customHeight="1" x14ac:dyDescent="0.4">
      <c r="A47" s="46" t="s">
        <v>56</v>
      </c>
      <c r="B47" s="47" t="s">
        <v>6</v>
      </c>
      <c r="C47" s="58" t="s">
        <v>13</v>
      </c>
      <c r="D47" s="13">
        <f>SUM(D48:D52)</f>
        <v>179584.09999999998</v>
      </c>
      <c r="E47" s="13">
        <f t="shared" ref="E47:O47" si="25">SUM(E48:E52)</f>
        <v>173845.6</v>
      </c>
      <c r="F47" s="13">
        <f t="shared" si="25"/>
        <v>-5738.5000000000036</v>
      </c>
      <c r="G47" s="13">
        <f t="shared" si="25"/>
        <v>174545</v>
      </c>
      <c r="H47" s="13">
        <f t="shared" si="25"/>
        <v>699.40000000000873</v>
      </c>
      <c r="I47" s="13">
        <f t="shared" si="25"/>
        <v>175717.6</v>
      </c>
      <c r="J47" s="13">
        <f t="shared" si="25"/>
        <v>1172.5999999999931</v>
      </c>
      <c r="K47" s="59">
        <f t="shared" si="25"/>
        <v>184567.80000000002</v>
      </c>
      <c r="L47" s="13">
        <f t="shared" si="25"/>
        <v>8850.2000000000135</v>
      </c>
      <c r="M47" s="13">
        <f t="shared" si="25"/>
        <v>0</v>
      </c>
      <c r="N47" s="13">
        <f t="shared" si="25"/>
        <v>-184567.80000000002</v>
      </c>
      <c r="O47" s="13">
        <f t="shared" si="25"/>
        <v>4983.7000000000116</v>
      </c>
    </row>
    <row r="48" spans="1:15" ht="14.45" customHeight="1" x14ac:dyDescent="0.4">
      <c r="A48" s="50" t="s">
        <v>57</v>
      </c>
      <c r="B48" s="51" t="s">
        <v>6</v>
      </c>
      <c r="C48" s="55" t="s">
        <v>12</v>
      </c>
      <c r="D48" s="56">
        <v>13564.3</v>
      </c>
      <c r="E48" s="56">
        <v>13564.3</v>
      </c>
      <c r="F48" s="12">
        <f t="shared" si="9"/>
        <v>0</v>
      </c>
      <c r="G48" s="56">
        <v>12919.3</v>
      </c>
      <c r="H48" s="12">
        <f t="shared" si="10"/>
        <v>-645</v>
      </c>
      <c r="I48" s="56">
        <v>13142.9</v>
      </c>
      <c r="J48" s="12">
        <f t="shared" si="11"/>
        <v>223.60000000000036</v>
      </c>
      <c r="K48" s="57">
        <v>13120</v>
      </c>
      <c r="L48" s="12">
        <f t="shared" si="12"/>
        <v>-22.899999999999636</v>
      </c>
      <c r="M48" s="8"/>
      <c r="N48" s="7">
        <f t="shared" si="13"/>
        <v>-13120</v>
      </c>
      <c r="O48" s="7">
        <f t="shared" ref="O48:O52" si="26">K48-D48</f>
        <v>-444.29999999999927</v>
      </c>
    </row>
    <row r="49" spans="1:20" ht="14.45" customHeight="1" x14ac:dyDescent="0.4">
      <c r="A49" s="54" t="s">
        <v>58</v>
      </c>
      <c r="B49" s="51" t="s">
        <v>6</v>
      </c>
      <c r="C49" s="55" t="s">
        <v>15</v>
      </c>
      <c r="D49" s="56">
        <v>7756.1</v>
      </c>
      <c r="E49" s="56">
        <v>0</v>
      </c>
      <c r="F49" s="12">
        <f t="shared" si="9"/>
        <v>-7756.1</v>
      </c>
      <c r="G49" s="56">
        <v>0</v>
      </c>
      <c r="H49" s="12">
        <f t="shared" si="10"/>
        <v>0</v>
      </c>
      <c r="I49" s="56">
        <v>0</v>
      </c>
      <c r="J49" s="12">
        <f t="shared" si="11"/>
        <v>0</v>
      </c>
      <c r="K49" s="57">
        <v>0</v>
      </c>
      <c r="L49" s="12">
        <f t="shared" si="12"/>
        <v>0</v>
      </c>
      <c r="M49" s="8"/>
      <c r="N49" s="7">
        <f t="shared" si="13"/>
        <v>0</v>
      </c>
      <c r="O49" s="7">
        <f t="shared" si="26"/>
        <v>-7756.1</v>
      </c>
    </row>
    <row r="50" spans="1:20" ht="14.45" customHeight="1" x14ac:dyDescent="0.4">
      <c r="A50" s="50" t="s">
        <v>59</v>
      </c>
      <c r="B50" s="51" t="s">
        <v>6</v>
      </c>
      <c r="C50" s="55" t="s">
        <v>17</v>
      </c>
      <c r="D50" s="56">
        <v>44936.5</v>
      </c>
      <c r="E50" s="56">
        <v>44950.2</v>
      </c>
      <c r="F50" s="12">
        <f t="shared" si="9"/>
        <v>13.69999999999709</v>
      </c>
      <c r="G50" s="56">
        <v>46266.3</v>
      </c>
      <c r="H50" s="12">
        <f t="shared" si="10"/>
        <v>1316.1000000000058</v>
      </c>
      <c r="I50" s="56">
        <v>46217.1</v>
      </c>
      <c r="J50" s="12">
        <f t="shared" si="11"/>
        <v>-49.200000000004366</v>
      </c>
      <c r="K50" s="57">
        <v>40035.800000000003</v>
      </c>
      <c r="L50" s="12">
        <f t="shared" si="12"/>
        <v>-6181.2999999999956</v>
      </c>
      <c r="M50" s="8"/>
      <c r="N50" s="7">
        <f t="shared" si="13"/>
        <v>-40035.800000000003</v>
      </c>
      <c r="O50" s="7">
        <f t="shared" si="26"/>
        <v>-4900.6999999999971</v>
      </c>
    </row>
    <row r="51" spans="1:20" ht="14.45" customHeight="1" x14ac:dyDescent="0.4">
      <c r="A51" s="50" t="s">
        <v>60</v>
      </c>
      <c r="B51" s="51" t="s">
        <v>6</v>
      </c>
      <c r="C51" s="55" t="s">
        <v>19</v>
      </c>
      <c r="D51" s="56">
        <v>111520.2</v>
      </c>
      <c r="E51" s="56">
        <v>113520.2</v>
      </c>
      <c r="F51" s="12">
        <f t="shared" si="9"/>
        <v>2000</v>
      </c>
      <c r="G51" s="56">
        <v>113518.5</v>
      </c>
      <c r="H51" s="12">
        <f t="shared" si="10"/>
        <v>-1.6999999999970896</v>
      </c>
      <c r="I51" s="56">
        <v>114516.7</v>
      </c>
      <c r="J51" s="12">
        <f t="shared" si="11"/>
        <v>998.19999999999709</v>
      </c>
      <c r="K51" s="57">
        <v>129571.1</v>
      </c>
      <c r="L51" s="12">
        <f t="shared" si="12"/>
        <v>15054.400000000009</v>
      </c>
      <c r="M51" s="8"/>
      <c r="N51" s="7">
        <f t="shared" si="13"/>
        <v>-129571.1</v>
      </c>
      <c r="O51" s="7">
        <f t="shared" si="26"/>
        <v>18050.900000000009</v>
      </c>
    </row>
    <row r="52" spans="1:20" ht="27.45" customHeight="1" x14ac:dyDescent="0.4">
      <c r="A52" s="50" t="s">
        <v>61</v>
      </c>
      <c r="B52" s="51" t="s">
        <v>6</v>
      </c>
      <c r="C52" s="55" t="s">
        <v>23</v>
      </c>
      <c r="D52" s="56">
        <v>1807</v>
      </c>
      <c r="E52" s="56">
        <v>1810.9</v>
      </c>
      <c r="F52" s="12">
        <f t="shared" si="9"/>
        <v>3.9000000000000909</v>
      </c>
      <c r="G52" s="56">
        <v>1840.9</v>
      </c>
      <c r="H52" s="12">
        <f t="shared" si="10"/>
        <v>30</v>
      </c>
      <c r="I52" s="56">
        <v>1840.9</v>
      </c>
      <c r="J52" s="12">
        <f t="shared" si="11"/>
        <v>0</v>
      </c>
      <c r="K52" s="57">
        <v>1840.9</v>
      </c>
      <c r="L52" s="12">
        <f t="shared" si="12"/>
        <v>0</v>
      </c>
      <c r="M52" s="8"/>
      <c r="N52" s="7">
        <f t="shared" si="13"/>
        <v>-1840.9</v>
      </c>
      <c r="O52" s="7">
        <f t="shared" si="26"/>
        <v>33.900000000000091</v>
      </c>
    </row>
    <row r="53" spans="1:20" ht="32.25" customHeight="1" x14ac:dyDescent="0.4">
      <c r="A53" s="46" t="s">
        <v>62</v>
      </c>
      <c r="B53" s="47" t="s">
        <v>7</v>
      </c>
      <c r="C53" s="58" t="s">
        <v>13</v>
      </c>
      <c r="D53" s="13">
        <f>SUM(D54:D56)</f>
        <v>220880.3</v>
      </c>
      <c r="E53" s="13">
        <f t="shared" ref="E53:O53" si="27">SUM(E54:E56)</f>
        <v>152105.5</v>
      </c>
      <c r="F53" s="13">
        <f t="shared" si="27"/>
        <v>-68774.8</v>
      </c>
      <c r="G53" s="13">
        <f t="shared" si="27"/>
        <v>197853.1</v>
      </c>
      <c r="H53" s="13">
        <f t="shared" si="27"/>
        <v>45747.599999999991</v>
      </c>
      <c r="I53" s="13">
        <f t="shared" si="27"/>
        <v>202610.69999999998</v>
      </c>
      <c r="J53" s="13">
        <f t="shared" si="27"/>
        <v>4757.5999999999913</v>
      </c>
      <c r="K53" s="59">
        <f t="shared" si="27"/>
        <v>198017.2</v>
      </c>
      <c r="L53" s="13">
        <f t="shared" si="27"/>
        <v>-4593.4999999999927</v>
      </c>
      <c r="M53" s="13">
        <f t="shared" si="27"/>
        <v>0</v>
      </c>
      <c r="N53" s="13">
        <f t="shared" si="27"/>
        <v>-198017.2</v>
      </c>
      <c r="O53" s="13">
        <f t="shared" si="27"/>
        <v>-22863.100000000013</v>
      </c>
      <c r="Q53" s="19"/>
      <c r="R53" s="19"/>
      <c r="S53" s="19"/>
      <c r="T53" s="19"/>
    </row>
    <row r="54" spans="1:20" ht="14.45" customHeight="1" x14ac:dyDescent="0.4">
      <c r="A54" s="50" t="s">
        <v>63</v>
      </c>
      <c r="B54" s="51" t="s">
        <v>7</v>
      </c>
      <c r="C54" s="55" t="s">
        <v>12</v>
      </c>
      <c r="D54" s="56">
        <v>40769.9</v>
      </c>
      <c r="E54" s="56">
        <v>40769.9</v>
      </c>
      <c r="F54" s="12">
        <f t="shared" si="9"/>
        <v>0</v>
      </c>
      <c r="G54" s="56">
        <v>40769.9</v>
      </c>
      <c r="H54" s="12">
        <f t="shared" si="10"/>
        <v>0</v>
      </c>
      <c r="I54" s="56">
        <v>42137.1</v>
      </c>
      <c r="J54" s="12">
        <f t="shared" si="11"/>
        <v>1367.1999999999971</v>
      </c>
      <c r="K54" s="57">
        <v>44850.3</v>
      </c>
      <c r="L54" s="12">
        <f t="shared" si="12"/>
        <v>2713.2000000000044</v>
      </c>
      <c r="M54" s="8"/>
      <c r="N54" s="12">
        <f t="shared" si="13"/>
        <v>-44850.3</v>
      </c>
      <c r="O54" s="7">
        <f t="shared" ref="O54:O56" si="28">K54-D54</f>
        <v>4080.4000000000015</v>
      </c>
    </row>
    <row r="55" spans="1:20" ht="14.45" customHeight="1" x14ac:dyDescent="0.4">
      <c r="A55" s="50" t="s">
        <v>64</v>
      </c>
      <c r="B55" s="51" t="s">
        <v>7</v>
      </c>
      <c r="C55" s="55" t="s">
        <v>15</v>
      </c>
      <c r="D55" s="56">
        <v>92384.1</v>
      </c>
      <c r="E55" s="56">
        <v>20980.3</v>
      </c>
      <c r="F55" s="12">
        <f t="shared" si="9"/>
        <v>-71403.8</v>
      </c>
      <c r="G55" s="56">
        <v>62832.2</v>
      </c>
      <c r="H55" s="12">
        <f t="shared" si="10"/>
        <v>41851.899999999994</v>
      </c>
      <c r="I55" s="56">
        <v>63372.2</v>
      </c>
      <c r="J55" s="12">
        <f t="shared" si="11"/>
        <v>540</v>
      </c>
      <c r="K55" s="57">
        <v>56084</v>
      </c>
      <c r="L55" s="12">
        <f t="shared" si="12"/>
        <v>-7288.1999999999971</v>
      </c>
      <c r="M55" s="8"/>
      <c r="N55" s="12">
        <f t="shared" si="13"/>
        <v>-56084</v>
      </c>
      <c r="O55" s="7">
        <f t="shared" si="28"/>
        <v>-36300.100000000006</v>
      </c>
    </row>
    <row r="56" spans="1:20" ht="14.45" customHeight="1" x14ac:dyDescent="0.4">
      <c r="A56" s="54" t="s">
        <v>65</v>
      </c>
      <c r="B56" s="51" t="s">
        <v>7</v>
      </c>
      <c r="C56" s="55" t="s">
        <v>17</v>
      </c>
      <c r="D56" s="56">
        <v>87726.3</v>
      </c>
      <c r="E56" s="56">
        <v>90355.3</v>
      </c>
      <c r="F56" s="12">
        <f t="shared" si="9"/>
        <v>2629</v>
      </c>
      <c r="G56" s="56">
        <v>94251</v>
      </c>
      <c r="H56" s="12">
        <f t="shared" si="10"/>
        <v>3895.6999999999971</v>
      </c>
      <c r="I56" s="56">
        <v>97101.4</v>
      </c>
      <c r="J56" s="12">
        <f t="shared" si="11"/>
        <v>2850.3999999999942</v>
      </c>
      <c r="K56" s="57">
        <v>97082.9</v>
      </c>
      <c r="L56" s="12">
        <f t="shared" si="12"/>
        <v>-18.5</v>
      </c>
      <c r="M56" s="8"/>
      <c r="N56" s="12">
        <f t="shared" si="13"/>
        <v>-97082.9</v>
      </c>
      <c r="O56" s="7">
        <f t="shared" si="28"/>
        <v>9356.5999999999913</v>
      </c>
    </row>
    <row r="57" spans="1:20" ht="32.25" customHeight="1" x14ac:dyDescent="0.4">
      <c r="A57" s="46" t="s">
        <v>66</v>
      </c>
      <c r="B57" s="47" t="s">
        <v>8</v>
      </c>
      <c r="C57" s="58" t="s">
        <v>13</v>
      </c>
      <c r="D57" s="13">
        <f>SUM(D58:D59)</f>
        <v>13962</v>
      </c>
      <c r="E57" s="13">
        <f t="shared" ref="E57:O57" si="29">SUM(E58:E59)</f>
        <v>16705.7</v>
      </c>
      <c r="F57" s="13">
        <f t="shared" si="29"/>
        <v>2743.7000000000007</v>
      </c>
      <c r="G57" s="13">
        <f t="shared" si="29"/>
        <v>17645.7</v>
      </c>
      <c r="H57" s="13">
        <f t="shared" si="29"/>
        <v>940</v>
      </c>
      <c r="I57" s="13">
        <f t="shared" si="29"/>
        <v>22555.7</v>
      </c>
      <c r="J57" s="13">
        <f t="shared" si="29"/>
        <v>4910</v>
      </c>
      <c r="K57" s="59">
        <f t="shared" si="29"/>
        <v>24583.9</v>
      </c>
      <c r="L57" s="13">
        <f t="shared" si="29"/>
        <v>2028.2000000000007</v>
      </c>
      <c r="M57" s="13">
        <f t="shared" si="29"/>
        <v>0</v>
      </c>
      <c r="N57" s="13">
        <f t="shared" si="29"/>
        <v>-24583.9</v>
      </c>
      <c r="O57" s="13">
        <f t="shared" si="29"/>
        <v>10621.900000000001</v>
      </c>
    </row>
    <row r="58" spans="1:20" ht="14.45" customHeight="1" x14ac:dyDescent="0.4">
      <c r="A58" s="50" t="s">
        <v>67</v>
      </c>
      <c r="B58" s="51" t="s">
        <v>8</v>
      </c>
      <c r="C58" s="55" t="s">
        <v>12</v>
      </c>
      <c r="D58" s="56">
        <v>3612</v>
      </c>
      <c r="E58" s="56">
        <v>5612</v>
      </c>
      <c r="F58" s="12">
        <f t="shared" si="9"/>
        <v>2000</v>
      </c>
      <c r="G58" s="56">
        <v>6612</v>
      </c>
      <c r="H58" s="12">
        <f t="shared" si="10"/>
        <v>1000</v>
      </c>
      <c r="I58" s="56">
        <v>7522</v>
      </c>
      <c r="J58" s="12">
        <f t="shared" si="11"/>
        <v>910</v>
      </c>
      <c r="K58" s="57">
        <v>7521.5</v>
      </c>
      <c r="L58" s="12">
        <f t="shared" si="12"/>
        <v>-0.5</v>
      </c>
      <c r="M58" s="8"/>
      <c r="N58" s="7">
        <f t="shared" si="13"/>
        <v>-7521.5</v>
      </c>
      <c r="O58" s="7">
        <f t="shared" ref="O58:O59" si="30">K58-D58</f>
        <v>3909.5</v>
      </c>
    </row>
    <row r="59" spans="1:20" ht="14.45" customHeight="1" x14ac:dyDescent="0.4">
      <c r="A59" s="50" t="s">
        <v>68</v>
      </c>
      <c r="B59" s="51" t="s">
        <v>8</v>
      </c>
      <c r="C59" s="55" t="s">
        <v>15</v>
      </c>
      <c r="D59" s="56">
        <v>10350</v>
      </c>
      <c r="E59" s="56">
        <v>11093.7</v>
      </c>
      <c r="F59" s="12">
        <f t="shared" si="9"/>
        <v>743.70000000000073</v>
      </c>
      <c r="G59" s="56">
        <v>11033.7</v>
      </c>
      <c r="H59" s="12">
        <f t="shared" si="10"/>
        <v>-60</v>
      </c>
      <c r="I59" s="56">
        <v>15033.7</v>
      </c>
      <c r="J59" s="12">
        <f t="shared" si="11"/>
        <v>4000</v>
      </c>
      <c r="K59" s="57">
        <v>17062.400000000001</v>
      </c>
      <c r="L59" s="12">
        <f t="shared" si="12"/>
        <v>2028.7000000000007</v>
      </c>
      <c r="M59" s="8"/>
      <c r="N59" s="7">
        <f t="shared" si="13"/>
        <v>-17062.400000000001</v>
      </c>
      <c r="O59" s="7">
        <f t="shared" si="30"/>
        <v>6712.4000000000015</v>
      </c>
    </row>
    <row r="60" spans="1:20" ht="56.25" customHeight="1" x14ac:dyDescent="0.4">
      <c r="A60" s="4" t="s">
        <v>75</v>
      </c>
      <c r="B60" s="47">
        <v>13</v>
      </c>
      <c r="C60" s="58" t="s">
        <v>13</v>
      </c>
      <c r="D60" s="13">
        <f>D61</f>
        <v>500</v>
      </c>
      <c r="E60" s="13">
        <f t="shared" ref="E60:O60" si="31">E61</f>
        <v>3000</v>
      </c>
      <c r="F60" s="13">
        <f t="shared" si="31"/>
        <v>2500</v>
      </c>
      <c r="G60" s="13">
        <f t="shared" si="31"/>
        <v>100</v>
      </c>
      <c r="H60" s="13">
        <f t="shared" si="31"/>
        <v>-2900</v>
      </c>
      <c r="I60" s="13">
        <f t="shared" si="31"/>
        <v>100</v>
      </c>
      <c r="J60" s="13">
        <f t="shared" si="31"/>
        <v>0</v>
      </c>
      <c r="K60" s="59">
        <f t="shared" si="31"/>
        <v>80.7</v>
      </c>
      <c r="L60" s="13">
        <f t="shared" si="31"/>
        <v>-19.299999999999997</v>
      </c>
      <c r="M60" s="13">
        <f t="shared" si="31"/>
        <v>0</v>
      </c>
      <c r="N60" s="13">
        <f t="shared" si="31"/>
        <v>-80.7</v>
      </c>
      <c r="O60" s="13">
        <f t="shared" si="31"/>
        <v>-419.3</v>
      </c>
    </row>
    <row r="61" spans="1:20" ht="40.5" customHeight="1" x14ac:dyDescent="0.4">
      <c r="A61" s="5" t="s">
        <v>76</v>
      </c>
      <c r="B61" s="51">
        <v>13</v>
      </c>
      <c r="C61" s="55" t="s">
        <v>12</v>
      </c>
      <c r="D61" s="7">
        <v>500</v>
      </c>
      <c r="E61" s="7">
        <v>3000</v>
      </c>
      <c r="F61" s="12">
        <f t="shared" si="9"/>
        <v>2500</v>
      </c>
      <c r="G61" s="7">
        <v>100</v>
      </c>
      <c r="H61" s="12">
        <f t="shared" si="10"/>
        <v>-2900</v>
      </c>
      <c r="I61" s="7">
        <v>100</v>
      </c>
      <c r="J61" s="12">
        <f t="shared" si="11"/>
        <v>0</v>
      </c>
      <c r="K61" s="60">
        <v>80.7</v>
      </c>
      <c r="L61" s="12">
        <f t="shared" si="12"/>
        <v>-19.299999999999997</v>
      </c>
      <c r="M61" s="7">
        <v>0</v>
      </c>
      <c r="N61" s="7">
        <f t="shared" si="13"/>
        <v>-80.7</v>
      </c>
      <c r="O61" s="7">
        <f>K61-D61</f>
        <v>-419.3</v>
      </c>
    </row>
    <row r="62" spans="1:20" s="1" customFormat="1" ht="15" customHeight="1" x14ac:dyDescent="0.4">
      <c r="A62" s="61" t="s">
        <v>69</v>
      </c>
      <c r="B62" s="61"/>
      <c r="C62" s="62"/>
      <c r="D62" s="13">
        <f t="shared" ref="D62:O62" si="32">D11+D20+D23+D30+D35+D37+D44+D47+D53+D57+D60</f>
        <v>3618561.8</v>
      </c>
      <c r="E62" s="13">
        <f t="shared" si="32"/>
        <v>3371404.0000000005</v>
      </c>
      <c r="F62" s="13">
        <f t="shared" si="32"/>
        <v>-247157.79999999993</v>
      </c>
      <c r="G62" s="13">
        <f t="shared" si="32"/>
        <v>3606237.0000000005</v>
      </c>
      <c r="H62" s="13">
        <f t="shared" si="32"/>
        <v>234832.99999999994</v>
      </c>
      <c r="I62" s="13">
        <f t="shared" si="32"/>
        <v>3706945.6000000006</v>
      </c>
      <c r="J62" s="13">
        <f t="shared" si="32"/>
        <v>100708.59999999986</v>
      </c>
      <c r="K62" s="59">
        <f t="shared" si="32"/>
        <v>4065294.2000000007</v>
      </c>
      <c r="L62" s="13">
        <f t="shared" si="32"/>
        <v>358348.60000000015</v>
      </c>
      <c r="M62" s="13">
        <f t="shared" si="32"/>
        <v>0</v>
      </c>
      <c r="N62" s="13">
        <f t="shared" si="32"/>
        <v>-4065294.2000000007</v>
      </c>
      <c r="O62" s="13">
        <f t="shared" si="32"/>
        <v>446732.39999999997</v>
      </c>
    </row>
  </sheetData>
  <mergeCells count="29">
    <mergeCell ref="A62:C62"/>
    <mergeCell ref="M1:N1"/>
    <mergeCell ref="Q53:T53"/>
    <mergeCell ref="B10:C10"/>
    <mergeCell ref="E8:E9"/>
    <mergeCell ref="F8:F9"/>
    <mergeCell ref="A6:A9"/>
    <mergeCell ref="B6:B9"/>
    <mergeCell ref="C6:C9"/>
    <mergeCell ref="G8:G9"/>
    <mergeCell ref="H8:H9"/>
    <mergeCell ref="I8:I9"/>
    <mergeCell ref="J8:J9"/>
    <mergeCell ref="K8:K9"/>
    <mergeCell ref="L8:L9"/>
    <mergeCell ref="M8:M9"/>
    <mergeCell ref="J1:K1"/>
    <mergeCell ref="N8:N9"/>
    <mergeCell ref="O7:O9"/>
    <mergeCell ref="A4:O4"/>
    <mergeCell ref="A5:O5"/>
    <mergeCell ref="D8:D9"/>
    <mergeCell ref="E6:O6"/>
    <mergeCell ref="E7:F7"/>
    <mergeCell ref="G7:H7"/>
    <mergeCell ref="I7:J7"/>
    <mergeCell ref="K7:L7"/>
    <mergeCell ref="M7:N7"/>
    <mergeCell ref="D6:D7"/>
  </mergeCells>
  <pageMargins left="0.39370078740157483" right="0.39370078740157483" top="0.39370078740157483" bottom="0.39370078740157483" header="0.31496062992125984" footer="0.31496062992125984"/>
  <pageSetup paperSize="8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2022-02-11T08:01:59Z</dcterms:modified>
</cp:coreProperties>
</file>