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3" windowWidth="25787" windowHeight="11713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2" i="1" l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J7" i="1"/>
  <c r="H7" i="1" l="1"/>
  <c r="G7" i="1" l="1"/>
  <c r="J22" i="1" l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M7" i="1"/>
  <c r="E23" i="1"/>
  <c r="H21" i="1" l="1"/>
  <c r="M21" i="1" s="1"/>
  <c r="F23" i="1" l="1"/>
  <c r="J23" i="1" s="1"/>
  <c r="G22" i="1"/>
  <c r="H22" i="1"/>
  <c r="M22" i="1" s="1"/>
  <c r="D23" i="1"/>
  <c r="C23" i="1"/>
  <c r="I23" i="1" l="1"/>
  <c r="G20" i="1"/>
  <c r="H20" i="1"/>
  <c r="M20" i="1" s="1"/>
  <c r="G21" i="1"/>
  <c r="H23" i="1" l="1"/>
  <c r="M23" i="1" s="1"/>
  <c r="G23" i="1"/>
  <c r="G19" i="1"/>
  <c r="G18" i="1"/>
  <c r="G17" i="1"/>
  <c r="G16" i="1"/>
  <c r="G15" i="1"/>
  <c r="G14" i="1"/>
  <c r="G13" i="1"/>
  <c r="G12" i="1"/>
  <c r="G11" i="1"/>
  <c r="G10" i="1"/>
  <c r="G9" i="1"/>
  <c r="G8" i="1"/>
  <c r="H19" i="1"/>
  <c r="M19" i="1" s="1"/>
  <c r="H18" i="1"/>
  <c r="M18" i="1" s="1"/>
  <c r="H17" i="1"/>
  <c r="M17" i="1" s="1"/>
  <c r="H16" i="1"/>
  <c r="M16" i="1" s="1"/>
  <c r="H15" i="1"/>
  <c r="M15" i="1" s="1"/>
  <c r="H14" i="1"/>
  <c r="M14" i="1" s="1"/>
  <c r="H13" i="1"/>
  <c r="M13" i="1" s="1"/>
  <c r="H12" i="1"/>
  <c r="M12" i="1" s="1"/>
  <c r="H11" i="1"/>
  <c r="M11" i="1" s="1"/>
  <c r="H10" i="1"/>
  <c r="M10" i="1" s="1"/>
  <c r="H9" i="1"/>
  <c r="M9" i="1" s="1"/>
  <c r="H8" i="1"/>
  <c r="M8" i="1" s="1"/>
</calcChain>
</file>

<file path=xl/sharedStrings.xml><?xml version="1.0" encoding="utf-8"?>
<sst xmlns="http://schemas.openxmlformats.org/spreadsheetml/2006/main" count="53" uniqueCount="52">
  <si>
    <t>тыс. руб.</t>
  </si>
  <si>
    <t>№</t>
  </si>
  <si>
    <t>ВСЕГО</t>
  </si>
  <si>
    <t xml:space="preserve">Наименование муниципальной программы </t>
  </si>
  <si>
    <t>Развитие инвестиционного потенциала в муниципальном образовании городской округ "Охинский"</t>
  </si>
  <si>
    <t>Развитие торговли в муниципальном образовании городской округ "Охинский"</t>
  </si>
  <si>
    <t>Фактическое исполнение составило 0 тыс. рублей,  в связи с отсутствием потребности.</t>
  </si>
  <si>
    <t xml:space="preserve">Формирование современной городской среды на территории муниципального образования городской округ "Охинский" 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</si>
  <si>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</si>
  <si>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</si>
  <si>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хозяйства"</t>
  </si>
  <si>
    <t xml:space="preserve">Муниципальная программа "Развитие сельского хозяйства муниципального образования городской округ "Охинский" </t>
  </si>
  <si>
    <t xml:space="preserve">Муниципальная программа "Совершенствование системы управления муниципальным имуществом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</si>
  <si>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</si>
  <si>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 xml:space="preserve">Муниципальная программа "Развитие культуры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</si>
  <si>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</t>
  </si>
  <si>
    <t xml:space="preserve"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</si>
  <si>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</t>
  </si>
  <si>
    <t>Муниципальная программа "Обеспечение населения муниципального образования городской округ "Охинский" качественным жильем"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</si>
  <si>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</si>
  <si>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Муниципальная программа муниципального образования городской округ "Охинский" "Совершенствование муниципального управления"</t>
  </si>
  <si>
    <t>Показатели уточненной сводной бюджетной росписи</t>
  </si>
  <si>
    <t xml:space="preserve">Первоначальные плановые назначения, утвержденные решением Собрания от 08.12.2020                      № 6.30-1 </t>
  </si>
  <si>
    <t xml:space="preserve">Утверждено Решением о бюджете от 23.12.2021                                   № 6.50-2 </t>
  </si>
  <si>
    <t>Исполнение расходов за 2021 год</t>
  </si>
  <si>
    <t>Отклонение исполнения от первоначального плана на 2021 год</t>
  </si>
  <si>
    <t>% кассового исполнения (к первоначальному плану)</t>
  </si>
  <si>
    <t>8=6/3</t>
  </si>
  <si>
    <t>% исполнения уточненного плана (в ред. Решения №6.50-2) от первоначального плана</t>
  </si>
  <si>
    <t>% кассового исполнения от уточненной сводной бюджетной росписи</t>
  </si>
  <si>
    <t>9=4/3</t>
  </si>
  <si>
    <t>10=6/5</t>
  </si>
  <si>
    <t>Пояснение различий между первоначально утвержденными показателями расходов и фактическими значениями в случаях, если такие отклонения составили 5% и более как в большую, так и в меньшую сторону от первоначального бюджета</t>
  </si>
  <si>
    <t>Пояснение различий между уточненным планом по расходам и кассовым исполнением в случаях, если такие отклонения составили 5% и более как в большую, так и в меньшую сторону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</si>
  <si>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01.01.2021 года</t>
  </si>
  <si>
    <t xml:space="preserve">Увеличение обусловлено выделением средств на обеспечение деятельности органов местного самоуправления (текущее содержание здания, приобретение запчастей и ГСМ для служебных автомобилей), увеличением потребности в средствах на размещение материалов в эфире телевещания, выделением средств на дополнительную потребность на размещение материалов в печатных средствах массовой информации
</t>
  </si>
  <si>
    <t>В связи с увеличением из областного бюджета субвенции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Сахалинской области</t>
  </si>
  <si>
    <t>В связи с сокращением расходов за счет областного бюджета расходов на реконструкцию автомобильной дороги от ул. Вокзальная до ТЭЦ</t>
  </si>
  <si>
    <t>За счет отсутствия потребности, в связи с ограничительными мерами (обучение сотрудников)</t>
  </si>
  <si>
    <t>Сокращение субсидии из областного бюджета на капитальные вложения в объекты муниципальной собственности, в связи с нарушением подрядными организациями сроков исполнения и иных условий контрактов</t>
  </si>
  <si>
    <t>В связи с выделением средств из областного бюджета субсидии на возмещение затрат, связанных с доставкой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</si>
  <si>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 xml:space="preserve">В связи с увеличением расходов на возмещение и (или) финансовое обеспечение затрат, связанных с производством (реализацией) товаров, выполнением работ и оказанием услуг в сфере жилищно-коммунального хозяйства (МКП "ЖКХ"), на ремонт имущества, находящегося в собственности МО городской округ "Охинский" </t>
  </si>
  <si>
    <t xml:space="preserve">Нарушение сроков выполнения работ подрядчиком по объекту: проектно-изыскательские работы на ремонт сетей водоснабжения (монтаж и капитальный ремонт пожарных гидрантов) </t>
  </si>
  <si>
    <t>В связи с увеличением расходов, связанных с ростом уровня средней заработной платы для работников учреждений культуры</t>
  </si>
  <si>
    <t>В связи с сокращением потребности по процентным платежам по муниципальному долгу</t>
  </si>
  <si>
    <t xml:space="preserve">В связи с сокращением субсидии из областного бюджета на реконструкцию стадиона ОСП ДЮСШ г.Охи </t>
  </si>
  <si>
    <t>В связи увеличением субсидии за счет областного  бюджета на 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</si>
  <si>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Сокращены бюджетные ассигнования в связи с отсутствием фактической потребности</t>
  </si>
  <si>
    <t>В связи  с выделением средств на благоустройство городского парка, на реализацию инициативных проектов: "Благоустройство детской площадки на участке расположенном между ул. Советская д. 47 и ул. Советской д. 55. в с. Москальво", "Устройство памятника летчикам-истребителям 583 полка, погибшим при исполнении служебных обязанностей в г.Оха, с благоустройством территории, "Обустройство площадки для занятий кинологическим спортом в г. Охе"</t>
  </si>
  <si>
    <t>Остаток бюджетных ассигнований по субвенции на реализацию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владельцев", в связи с отсутствием потребности</t>
  </si>
  <si>
    <t xml:space="preserve">Информация к отчету об исполнении бюджета муниципального образования  городской округ "Охинский" за 2021 год </t>
  </si>
  <si>
    <t xml:space="preserve">Сведения о фактически произведенных расходах на реализацию муниципальных программ муниципального образования городской округ "Охинский" за 2021 год в сравнении с первоначально утвержденными решением о бюджете значениями и с уточненными значениями с учетом внесенных изменений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</si>
</sst>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1" fillId="0" borderId="0" xfId="0" applyFont="1" applyAlignment="1">
      <alignment wrapText="1"/>
    </xf>
    <xf numFmtId="0" fontId="3" fillId="2" borderId="2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vertical="top"/>
    </xf>
    <xf numFmtId="0" fontId="5" fillId="2" borderId="6" xfId="0" applyFont="1" applyFill="1" applyBorder="1" applyAlignment="1">
      <alignment horizontal="left" vertical="top" wrapText="1" readingOrder="1"/>
    </xf>
    <xf numFmtId="0" fontId="3" fillId="0" borderId="8" xfId="0" applyFont="1" applyBorder="1" applyAlignment="1">
      <alignment vertical="top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 readingOrder="1"/>
    </xf>
    <xf numFmtId="0" fontId="4" fillId="0" borderId="9" xfId="0" applyFont="1" applyBorder="1" applyAlignment="1">
      <alignment vertical="center"/>
    </xf>
    <xf numFmtId="0" fontId="3" fillId="0" borderId="5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165" fontId="0" fillId="0" borderId="0" xfId="0" applyNumberFormat="1"/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9" fillId="0" borderId="0" xfId="0" applyFont="1"/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10" fillId="2" borderId="12" xfId="0" applyNumberFormat="1" applyFont="1" applyFill="1" applyBorder="1" applyAlignment="1">
      <alignment vertical="top" wrapText="1"/>
    </xf>
    <xf numFmtId="0" fontId="10" fillId="0" borderId="13" xfId="0" applyNumberFormat="1" applyFont="1" applyFill="1" applyBorder="1" applyAlignment="1">
      <alignment horizontal="center" vertical="top" wrapText="1"/>
    </xf>
    <xf numFmtId="0" fontId="5" fillId="0" borderId="14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center" wrapText="1" readingOrder="1"/>
    </xf>
    <xf numFmtId="0" fontId="3" fillId="2" borderId="4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10" fontId="2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vertical="center"/>
    </xf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topLeftCell="C15" workbookViewId="0">
      <selection sqref="A1:L25"/>
    </sheetView>
  </sheetViews>
  <sheetFormatPr defaultRowHeight="14.35" x14ac:dyDescent="0.5"/>
  <cols>
    <col min="1" max="1" width="5.29296875" customWidth="1"/>
    <col min="2" max="2" width="63.29296875" customWidth="1"/>
    <col min="3" max="3" width="18.1171875" customWidth="1"/>
    <col min="4" max="5" width="11.87890625" customWidth="1"/>
    <col min="6" max="7" width="13" customWidth="1"/>
    <col min="8" max="9" width="13.87890625" customWidth="1"/>
    <col min="10" max="10" width="12.87890625" customWidth="1"/>
    <col min="11" max="11" width="62.5859375" customWidth="1"/>
    <col min="12" max="12" width="26.8203125" customWidth="1"/>
    <col min="13" max="13" width="0" hidden="1" customWidth="1"/>
  </cols>
  <sheetData>
    <row r="1" spans="1:14" ht="28.35" x14ac:dyDescent="0.5">
      <c r="K1" s="3" t="s">
        <v>50</v>
      </c>
    </row>
    <row r="3" spans="1:14" ht="38.25" customHeight="1" x14ac:dyDescent="0.5">
      <c r="A3" s="27" t="s">
        <v>51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1"/>
    </row>
    <row r="4" spans="1:14" x14ac:dyDescent="0.5">
      <c r="A4" s="1"/>
      <c r="B4" s="1"/>
      <c r="C4" s="1"/>
      <c r="D4" s="1"/>
      <c r="E4" s="1"/>
      <c r="F4" s="1"/>
      <c r="G4" s="1"/>
      <c r="H4" s="1" t="s">
        <v>0</v>
      </c>
      <c r="I4" s="1"/>
      <c r="J4" s="1"/>
      <c r="K4" s="1"/>
      <c r="L4" s="1"/>
    </row>
    <row r="5" spans="1:14" ht="91.5" customHeight="1" x14ac:dyDescent="0.5">
      <c r="A5" s="6" t="s">
        <v>1</v>
      </c>
      <c r="B5" s="6" t="s">
        <v>3</v>
      </c>
      <c r="C5" s="28" t="s">
        <v>22</v>
      </c>
      <c r="D5" s="29" t="s">
        <v>23</v>
      </c>
      <c r="E5" s="28" t="s">
        <v>21</v>
      </c>
      <c r="F5" s="28" t="s">
        <v>24</v>
      </c>
      <c r="G5" s="30" t="s">
        <v>25</v>
      </c>
      <c r="H5" s="31" t="s">
        <v>26</v>
      </c>
      <c r="I5" s="32" t="s">
        <v>28</v>
      </c>
      <c r="J5" s="32" t="s">
        <v>29</v>
      </c>
      <c r="K5" s="16" t="s">
        <v>32</v>
      </c>
      <c r="L5" s="33" t="s">
        <v>33</v>
      </c>
      <c r="N5" s="26"/>
    </row>
    <row r="6" spans="1:14" ht="26" customHeight="1" x14ac:dyDescent="0.5">
      <c r="A6" s="34">
        <v>1</v>
      </c>
      <c r="B6" s="35">
        <v>2</v>
      </c>
      <c r="C6" s="36">
        <v>3</v>
      </c>
      <c r="D6" s="37">
        <v>4</v>
      </c>
      <c r="E6" s="40">
        <v>5</v>
      </c>
      <c r="F6" s="36">
        <v>6</v>
      </c>
      <c r="G6" s="38">
        <v>7</v>
      </c>
      <c r="H6" s="52" t="s">
        <v>27</v>
      </c>
      <c r="I6" s="13" t="s">
        <v>30</v>
      </c>
      <c r="J6" s="13" t="s">
        <v>31</v>
      </c>
      <c r="K6" s="16"/>
      <c r="L6" s="50"/>
      <c r="N6" s="26"/>
    </row>
    <row r="7" spans="1:14" ht="85" customHeight="1" x14ac:dyDescent="0.5">
      <c r="A7" s="2">
        <v>1</v>
      </c>
      <c r="B7" s="4" t="s">
        <v>20</v>
      </c>
      <c r="C7" s="39">
        <v>116850.2</v>
      </c>
      <c r="D7" s="39">
        <v>128295.5</v>
      </c>
      <c r="E7" s="41">
        <v>128295.5</v>
      </c>
      <c r="F7" s="17">
        <v>128211.9</v>
      </c>
      <c r="G7" s="9">
        <f>SUM(F7-C7)</f>
        <v>11361.699999999997</v>
      </c>
      <c r="H7" s="53">
        <f>SUM(F7/C7)</f>
        <v>1.0972330385399425</v>
      </c>
      <c r="I7" s="10">
        <f>D7/C7</f>
        <v>1.0979484844698597</v>
      </c>
      <c r="J7" s="10">
        <f>F7/E7</f>
        <v>0.99934837932741205</v>
      </c>
      <c r="K7" s="29" t="s">
        <v>35</v>
      </c>
      <c r="L7" s="50"/>
      <c r="M7" s="19">
        <f>H7-100%</f>
        <v>9.7233038539942473E-2</v>
      </c>
    </row>
    <row r="8" spans="1:14" ht="106" customHeight="1" x14ac:dyDescent="0.5">
      <c r="A8" s="2">
        <v>2</v>
      </c>
      <c r="B8" s="4" t="s">
        <v>8</v>
      </c>
      <c r="C8" s="39">
        <v>1379991.9</v>
      </c>
      <c r="D8" s="39">
        <v>1816988.3</v>
      </c>
      <c r="E8" s="41">
        <v>1816988.3</v>
      </c>
      <c r="F8" s="17">
        <v>1812589.1</v>
      </c>
      <c r="G8" s="9">
        <f t="shared" ref="G8:G19" si="0">SUM(F8-C8)</f>
        <v>432597.20000000019</v>
      </c>
      <c r="H8" s="53">
        <f t="shared" ref="H8:H23" si="1">SUM(F8/C8)</f>
        <v>1.3134780718640451</v>
      </c>
      <c r="I8" s="10">
        <f t="shared" ref="I8:I23" si="2">D8/C8</f>
        <v>1.3166659166622645</v>
      </c>
      <c r="J8" s="10">
        <f t="shared" ref="J8:J23" si="3">F8/E8</f>
        <v>0.99757885067284147</v>
      </c>
      <c r="K8" s="29" t="s">
        <v>36</v>
      </c>
      <c r="L8" s="50"/>
      <c r="M8" s="19">
        <f t="shared" ref="M8:M23" si="4">H8-100%</f>
        <v>0.31347807186404508</v>
      </c>
    </row>
    <row r="9" spans="1:14" ht="33" customHeight="1" x14ac:dyDescent="0.5">
      <c r="A9" s="2">
        <v>3</v>
      </c>
      <c r="B9" s="4" t="s">
        <v>19</v>
      </c>
      <c r="C9" s="39">
        <v>327241.59999999998</v>
      </c>
      <c r="D9" s="39">
        <v>196364</v>
      </c>
      <c r="E9" s="41">
        <v>196364</v>
      </c>
      <c r="F9" s="17">
        <v>196360.2</v>
      </c>
      <c r="G9" s="9">
        <f t="shared" si="0"/>
        <v>-130881.39999999997</v>
      </c>
      <c r="H9" s="53">
        <f t="shared" si="1"/>
        <v>0.60004657109609549</v>
      </c>
      <c r="I9" s="10">
        <f t="shared" si="2"/>
        <v>0.60005818331165728</v>
      </c>
      <c r="J9" s="10">
        <f t="shared" si="3"/>
        <v>0.99998064818398491</v>
      </c>
      <c r="K9" s="29" t="s">
        <v>37</v>
      </c>
      <c r="L9" s="50"/>
      <c r="M9" s="19">
        <f t="shared" si="4"/>
        <v>-0.39995342890390451</v>
      </c>
    </row>
    <row r="10" spans="1:14" ht="43.5" customHeight="1" x14ac:dyDescent="0.5">
      <c r="A10" s="2">
        <v>4</v>
      </c>
      <c r="B10" s="4" t="s">
        <v>9</v>
      </c>
      <c r="C10" s="39">
        <v>425</v>
      </c>
      <c r="D10" s="39">
        <v>212.1</v>
      </c>
      <c r="E10" s="41">
        <v>212.1</v>
      </c>
      <c r="F10" s="17">
        <v>212.1</v>
      </c>
      <c r="G10" s="9">
        <f t="shared" si="0"/>
        <v>-212.9</v>
      </c>
      <c r="H10" s="53">
        <f t="shared" si="1"/>
        <v>0.49905882352941178</v>
      </c>
      <c r="I10" s="10">
        <f t="shared" si="2"/>
        <v>0.49905882352941178</v>
      </c>
      <c r="J10" s="10">
        <f t="shared" si="3"/>
        <v>1</v>
      </c>
      <c r="K10" s="29" t="s">
        <v>38</v>
      </c>
      <c r="L10" s="50"/>
      <c r="M10" s="19">
        <f t="shared" si="4"/>
        <v>-0.50094117647058822</v>
      </c>
    </row>
    <row r="11" spans="1:14" ht="81" customHeight="1" x14ac:dyDescent="0.5">
      <c r="A11" s="2">
        <v>5</v>
      </c>
      <c r="B11" s="4" t="s">
        <v>18</v>
      </c>
      <c r="C11" s="39">
        <v>752939.7</v>
      </c>
      <c r="D11" s="39">
        <v>783303.3</v>
      </c>
      <c r="E11" s="41">
        <v>783303.3</v>
      </c>
      <c r="F11" s="17">
        <v>783117.7</v>
      </c>
      <c r="G11" s="9">
        <f t="shared" si="0"/>
        <v>30178</v>
      </c>
      <c r="H11" s="53">
        <f t="shared" si="1"/>
        <v>1.0400802348448355</v>
      </c>
      <c r="I11" s="10">
        <f t="shared" si="2"/>
        <v>1.0403267353282077</v>
      </c>
      <c r="J11" s="10">
        <f t="shared" si="3"/>
        <v>0.99976305474520522</v>
      </c>
      <c r="K11" s="48"/>
      <c r="L11" s="50"/>
      <c r="M11" s="19">
        <f t="shared" si="4"/>
        <v>4.0080234844835472E-2</v>
      </c>
    </row>
    <row r="12" spans="1:14" ht="170.7" customHeight="1" x14ac:dyDescent="0.5">
      <c r="A12" s="2">
        <v>6</v>
      </c>
      <c r="B12" s="4" t="s">
        <v>10</v>
      </c>
      <c r="C12" s="39">
        <v>188856.7</v>
      </c>
      <c r="D12" s="39">
        <v>177054.7</v>
      </c>
      <c r="E12" s="41">
        <v>177054.7</v>
      </c>
      <c r="F12" s="17">
        <v>166835.29999999999</v>
      </c>
      <c r="G12" s="9">
        <f t="shared" si="0"/>
        <v>-22021.400000000023</v>
      </c>
      <c r="H12" s="53">
        <f t="shared" si="1"/>
        <v>0.88339624699573793</v>
      </c>
      <c r="I12" s="10">
        <f t="shared" si="2"/>
        <v>0.93750817418709531</v>
      </c>
      <c r="J12" s="10">
        <f t="shared" si="3"/>
        <v>0.94228111425452121</v>
      </c>
      <c r="K12" s="29" t="s">
        <v>39</v>
      </c>
      <c r="L12" s="46" t="s">
        <v>49</v>
      </c>
      <c r="M12" s="19">
        <f t="shared" si="4"/>
        <v>-0.11660375300426207</v>
      </c>
    </row>
    <row r="13" spans="1:14" ht="56.7" customHeight="1" x14ac:dyDescent="0.5">
      <c r="A13" s="2">
        <v>7</v>
      </c>
      <c r="B13" s="4" t="s">
        <v>11</v>
      </c>
      <c r="C13" s="39">
        <v>2447.1999999999998</v>
      </c>
      <c r="D13" s="39">
        <v>12446.1</v>
      </c>
      <c r="E13" s="41">
        <v>12446.1</v>
      </c>
      <c r="F13" s="17">
        <v>12446.1</v>
      </c>
      <c r="G13" s="9">
        <f t="shared" si="0"/>
        <v>9998.9000000000015</v>
      </c>
      <c r="H13" s="53">
        <f t="shared" si="1"/>
        <v>5.0858532200065385</v>
      </c>
      <c r="I13" s="10">
        <f t="shared" si="2"/>
        <v>5.0858532200065385</v>
      </c>
      <c r="J13" s="10">
        <f t="shared" si="3"/>
        <v>1</v>
      </c>
      <c r="K13" s="29" t="s">
        <v>40</v>
      </c>
      <c r="L13" s="50"/>
      <c r="M13" s="19">
        <f t="shared" si="4"/>
        <v>4.0858532200065385</v>
      </c>
    </row>
    <row r="14" spans="1:14" ht="65.7" customHeight="1" x14ac:dyDescent="0.5">
      <c r="A14" s="2">
        <v>8</v>
      </c>
      <c r="B14" s="4" t="s">
        <v>12</v>
      </c>
      <c r="C14" s="39">
        <v>26821.5</v>
      </c>
      <c r="D14" s="39">
        <v>84383.8</v>
      </c>
      <c r="E14" s="41">
        <v>84383.8</v>
      </c>
      <c r="F14" s="17">
        <v>83520.800000000003</v>
      </c>
      <c r="G14" s="9">
        <f t="shared" si="0"/>
        <v>56699.3</v>
      </c>
      <c r="H14" s="53">
        <f t="shared" si="1"/>
        <v>3.1139496299610387</v>
      </c>
      <c r="I14" s="10">
        <f t="shared" si="2"/>
        <v>3.1461253099192814</v>
      </c>
      <c r="J14" s="10">
        <f t="shared" si="3"/>
        <v>0.98977291849857441</v>
      </c>
      <c r="K14" s="29" t="s">
        <v>41</v>
      </c>
      <c r="L14" s="50"/>
      <c r="M14" s="19">
        <f t="shared" si="4"/>
        <v>2.1139496299610387</v>
      </c>
    </row>
    <row r="15" spans="1:14" ht="78.349999999999994" customHeight="1" x14ac:dyDescent="0.5">
      <c r="A15" s="2">
        <v>9</v>
      </c>
      <c r="B15" s="4" t="s">
        <v>13</v>
      </c>
      <c r="C15" s="39">
        <v>2259.3000000000002</v>
      </c>
      <c r="D15" s="39">
        <v>2717.6</v>
      </c>
      <c r="E15" s="41">
        <v>2717.6</v>
      </c>
      <c r="F15" s="17">
        <v>1703.5</v>
      </c>
      <c r="G15" s="9">
        <f t="shared" si="0"/>
        <v>-555.80000000000018</v>
      </c>
      <c r="H15" s="53">
        <f t="shared" si="1"/>
        <v>0.75399460009737518</v>
      </c>
      <c r="I15" s="10">
        <f t="shared" si="2"/>
        <v>1.2028504404018943</v>
      </c>
      <c r="J15" s="10">
        <f t="shared" si="3"/>
        <v>0.62683985869885195</v>
      </c>
      <c r="K15" s="29" t="s">
        <v>42</v>
      </c>
      <c r="L15" s="51" t="s">
        <v>42</v>
      </c>
      <c r="M15" s="19">
        <f t="shared" si="4"/>
        <v>-0.24600539990262482</v>
      </c>
    </row>
    <row r="16" spans="1:14" ht="37.700000000000003" customHeight="1" x14ac:dyDescent="0.5">
      <c r="A16" s="2">
        <v>10</v>
      </c>
      <c r="B16" s="4" t="s">
        <v>14</v>
      </c>
      <c r="C16" s="39">
        <v>242060.6</v>
      </c>
      <c r="D16" s="39">
        <v>255110.8</v>
      </c>
      <c r="E16" s="41">
        <v>255110.8</v>
      </c>
      <c r="F16" s="17">
        <v>255045.3</v>
      </c>
      <c r="G16" s="9">
        <f t="shared" si="0"/>
        <v>12984.699999999983</v>
      </c>
      <c r="H16" s="53">
        <f t="shared" si="1"/>
        <v>1.0536423523696132</v>
      </c>
      <c r="I16" s="10">
        <f t="shared" si="2"/>
        <v>1.0539129457664733</v>
      </c>
      <c r="J16" s="10">
        <f t="shared" si="3"/>
        <v>0.99974324881580867</v>
      </c>
      <c r="K16" s="45" t="s">
        <v>43</v>
      </c>
      <c r="L16" s="50"/>
      <c r="M16" s="19">
        <f t="shared" si="4"/>
        <v>5.3642352369613233E-2</v>
      </c>
    </row>
    <row r="17" spans="1:13" ht="44.25" customHeight="1" x14ac:dyDescent="0.5">
      <c r="A17" s="2">
        <v>11</v>
      </c>
      <c r="B17" s="4" t="s">
        <v>15</v>
      </c>
      <c r="C17" s="39">
        <v>500</v>
      </c>
      <c r="D17" s="39">
        <v>80.7</v>
      </c>
      <c r="E17" s="41">
        <v>80.7</v>
      </c>
      <c r="F17" s="17">
        <v>80.599999999999994</v>
      </c>
      <c r="G17" s="9">
        <f t="shared" si="0"/>
        <v>-419.4</v>
      </c>
      <c r="H17" s="53">
        <f t="shared" si="1"/>
        <v>0.16119999999999998</v>
      </c>
      <c r="I17" s="10">
        <f t="shared" si="2"/>
        <v>0.16140000000000002</v>
      </c>
      <c r="J17" s="49">
        <f t="shared" si="3"/>
        <v>0.99876084262701348</v>
      </c>
      <c r="K17" s="44" t="s">
        <v>44</v>
      </c>
      <c r="L17" s="50"/>
      <c r="M17" s="19">
        <f t="shared" si="4"/>
        <v>-0.83879999999999999</v>
      </c>
    </row>
    <row r="18" spans="1:13" ht="39.75" customHeight="1" x14ac:dyDescent="0.5">
      <c r="A18" s="2">
        <v>12</v>
      </c>
      <c r="B18" s="4" t="s">
        <v>16</v>
      </c>
      <c r="C18" s="39">
        <v>243741.6</v>
      </c>
      <c r="D18" s="39">
        <v>220907.2</v>
      </c>
      <c r="E18" s="41">
        <v>220907.2</v>
      </c>
      <c r="F18" s="17">
        <v>218010.2</v>
      </c>
      <c r="G18" s="9">
        <f t="shared" si="0"/>
        <v>-25731.399999999994</v>
      </c>
      <c r="H18" s="53">
        <f t="shared" si="1"/>
        <v>0.89443164400332154</v>
      </c>
      <c r="I18" s="10">
        <f t="shared" si="2"/>
        <v>0.90631718180236776</v>
      </c>
      <c r="J18" s="10">
        <f t="shared" si="3"/>
        <v>0.98688589597803966</v>
      </c>
      <c r="K18" s="29" t="s">
        <v>45</v>
      </c>
      <c r="L18" s="50"/>
      <c r="M18" s="19">
        <f t="shared" si="4"/>
        <v>-0.10556835599667846</v>
      </c>
    </row>
    <row r="19" spans="1:13" ht="82.7" customHeight="1" x14ac:dyDescent="0.5">
      <c r="A19" s="2">
        <v>13</v>
      </c>
      <c r="B19" s="4" t="s">
        <v>17</v>
      </c>
      <c r="C19" s="39">
        <v>2664.4</v>
      </c>
      <c r="D19" s="39">
        <v>10663.4</v>
      </c>
      <c r="E19" s="41">
        <v>10663.4</v>
      </c>
      <c r="F19" s="17">
        <v>10663.3</v>
      </c>
      <c r="G19" s="9">
        <f t="shared" si="0"/>
        <v>7998.9</v>
      </c>
      <c r="H19" s="53">
        <f t="shared" si="1"/>
        <v>4.0021393184206575</v>
      </c>
      <c r="I19" s="10">
        <f t="shared" si="2"/>
        <v>4.0021768503227744</v>
      </c>
      <c r="J19" s="10">
        <f t="shared" si="3"/>
        <v>0.9999906221280267</v>
      </c>
      <c r="K19" s="45" t="s">
        <v>46</v>
      </c>
      <c r="L19" s="50"/>
      <c r="M19" s="19">
        <f t="shared" si="4"/>
        <v>3.0021393184206575</v>
      </c>
    </row>
    <row r="20" spans="1:13" ht="25.5" hidden="1" customHeight="1" x14ac:dyDescent="0.5">
      <c r="A20" s="2">
        <v>14</v>
      </c>
      <c r="B20" s="14" t="s">
        <v>4</v>
      </c>
      <c r="C20" s="5">
        <v>0</v>
      </c>
      <c r="D20" s="17">
        <v>0</v>
      </c>
      <c r="E20" s="41"/>
      <c r="F20" s="17">
        <v>0</v>
      </c>
      <c r="G20" s="9">
        <f t="shared" ref="G20:G22" si="5">SUM(F20-C20)</f>
        <v>0</v>
      </c>
      <c r="H20" s="53" t="e">
        <f t="shared" ref="H20:H22" si="6">SUM(F20/C20)</f>
        <v>#DIV/0!</v>
      </c>
      <c r="I20" s="10" t="e">
        <f t="shared" si="2"/>
        <v>#DIV/0!</v>
      </c>
      <c r="J20" s="10" t="e">
        <f t="shared" si="3"/>
        <v>#DIV/0!</v>
      </c>
      <c r="K20" s="24" t="s">
        <v>6</v>
      </c>
      <c r="L20" s="50"/>
      <c r="M20" s="19" t="e">
        <f t="shared" si="4"/>
        <v>#DIV/0!</v>
      </c>
    </row>
    <row r="21" spans="1:13" ht="27.75" customHeight="1" x14ac:dyDescent="0.5">
      <c r="A21" s="2">
        <v>14</v>
      </c>
      <c r="B21" s="7" t="s">
        <v>5</v>
      </c>
      <c r="C21" s="39">
        <v>47.5</v>
      </c>
      <c r="D21" s="39">
        <v>0</v>
      </c>
      <c r="E21" s="42">
        <v>0</v>
      </c>
      <c r="F21" s="43">
        <v>0</v>
      </c>
      <c r="G21" s="9">
        <f t="shared" si="5"/>
        <v>-47.5</v>
      </c>
      <c r="H21" s="53">
        <f t="shared" si="1"/>
        <v>0</v>
      </c>
      <c r="I21" s="10">
        <f t="shared" si="2"/>
        <v>0</v>
      </c>
      <c r="J21" s="10" t="e">
        <f t="shared" si="3"/>
        <v>#DIV/0!</v>
      </c>
      <c r="K21" s="44" t="s">
        <v>47</v>
      </c>
      <c r="L21" s="50"/>
      <c r="M21" s="19">
        <f t="shared" si="4"/>
        <v>-1</v>
      </c>
    </row>
    <row r="22" spans="1:13" ht="93.35" customHeight="1" x14ac:dyDescent="0.5">
      <c r="A22" s="6">
        <v>15</v>
      </c>
      <c r="B22" s="18" t="s">
        <v>7</v>
      </c>
      <c r="C22" s="39">
        <v>73773.8</v>
      </c>
      <c r="D22" s="39">
        <v>100488.5</v>
      </c>
      <c r="E22" s="41">
        <v>100488.5</v>
      </c>
      <c r="F22" s="17">
        <v>98712.1</v>
      </c>
      <c r="G22" s="9">
        <f t="shared" si="5"/>
        <v>24938.300000000003</v>
      </c>
      <c r="H22" s="49">
        <f t="shared" si="6"/>
        <v>1.3380373520138586</v>
      </c>
      <c r="I22" s="10">
        <f t="shared" si="2"/>
        <v>1.3621163610929625</v>
      </c>
      <c r="J22" s="10">
        <f t="shared" si="3"/>
        <v>0.98232235529438694</v>
      </c>
      <c r="K22" s="29" t="s">
        <v>48</v>
      </c>
      <c r="L22" s="50"/>
      <c r="M22" s="19">
        <f t="shared" si="4"/>
        <v>0.33803735201385865</v>
      </c>
    </row>
    <row r="23" spans="1:13" ht="30.75" customHeight="1" x14ac:dyDescent="0.5">
      <c r="A23" s="8"/>
      <c r="B23" s="15" t="s">
        <v>2</v>
      </c>
      <c r="C23" s="20">
        <f>SUM(C7:C22)</f>
        <v>3360620.9999999995</v>
      </c>
      <c r="D23" s="21">
        <f>SUM(D7:D22)</f>
        <v>3789016.0000000005</v>
      </c>
      <c r="E23" s="22">
        <f>SUM(E7:E22)</f>
        <v>3789016.0000000005</v>
      </c>
      <c r="F23" s="23">
        <f>SUM(F7:F22)</f>
        <v>3767508.1999999997</v>
      </c>
      <c r="G23" s="11">
        <f>SUM(F23-C23)</f>
        <v>406887.20000000019</v>
      </c>
      <c r="H23" s="54">
        <f t="shared" si="1"/>
        <v>1.1210750036972335</v>
      </c>
      <c r="I23" s="12">
        <f t="shared" si="2"/>
        <v>1.127474951802063</v>
      </c>
      <c r="J23" s="47">
        <f t="shared" si="3"/>
        <v>0.99432364497800996</v>
      </c>
      <c r="K23" s="25"/>
      <c r="L23" s="50"/>
      <c r="M23" s="19">
        <f t="shared" si="4"/>
        <v>0.12107500369723345</v>
      </c>
    </row>
    <row r="24" spans="1:13" x14ac:dyDescent="0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3" x14ac:dyDescent="0.5">
      <c r="A25" s="1" t="s">
        <v>34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x14ac:dyDescent="0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</sheetData>
  <mergeCells count="1">
    <mergeCell ref="A3:K3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2022-02-11T07:57:15Z</cp:lastPrinted>
  <dcterms:created xsi:type="dcterms:W3CDTF">2017-05-26T04:50:32Z</dcterms:created>
  <dcterms:modified xsi:type="dcterms:W3CDTF">2022-02-11T07:58:23Z</dcterms:modified>
</cp:coreProperties>
</file>